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3E200504-1DA4-4436-9560-6F40CA365743}" xr6:coauthVersionLast="47" xr6:coauthVersionMax="47" xr10:uidLastSave="{00000000-0000-0000-0000-000000000000}"/>
  <bookViews>
    <workbookView xWindow="-98" yWindow="-98" windowWidth="21795" windowHeight="13996" tabRatio="641" xr2:uid="{00000000-000D-0000-FFFF-FFFF00000000}"/>
  </bookViews>
  <sheets>
    <sheet name="1. 支出計画書 " sheetId="19" r:id="rId1"/>
  </sheets>
  <definedNames>
    <definedName name="_xlnm.Print_Area" localSheetId="0">'1. 支出計画書 '!$A$1:$L$97</definedName>
    <definedName name="_xlnm.Print_Titles" localSheetId="0">'1. 支出計画書 '!$3:$6</definedName>
    <definedName name="印刷範囲" localSheetId="0">#REF!</definedName>
    <definedName name="印刷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1" i="19" l="1"/>
  <c r="J63" i="19"/>
  <c r="J62" i="19"/>
  <c r="J61" i="19"/>
  <c r="J60" i="19"/>
  <c r="J10" i="19" l="1"/>
  <c r="K59" i="19"/>
  <c r="J9" i="19"/>
  <c r="J25" i="19"/>
  <c r="J24" i="19"/>
  <c r="J23" i="19"/>
  <c r="J22" i="19"/>
  <c r="K21" i="19" s="1"/>
  <c r="K8" i="19" l="1"/>
  <c r="K7" i="19" s="1"/>
  <c r="G69" i="19" s="1"/>
  <c r="J69" i="19" s="1"/>
  <c r="K69" i="19" l="1"/>
  <c r="K74" i="19" s="1"/>
  <c r="K75" i="19" s="1"/>
</calcChain>
</file>

<file path=xl/sharedStrings.xml><?xml version="1.0" encoding="utf-8"?>
<sst xmlns="http://schemas.openxmlformats.org/spreadsheetml/2006/main" count="153" uniqueCount="60">
  <si>
    <t>（単位：円）</t>
    <rPh sb="1" eb="3">
      <t>タンイ</t>
    </rPh>
    <rPh sb="4" eb="5">
      <t>エン</t>
    </rPh>
    <phoneticPr fontId="2"/>
  </si>
  <si>
    <t>税込</t>
    <rPh sb="0" eb="2">
      <t>ゼイコ</t>
    </rPh>
    <phoneticPr fontId="2"/>
  </si>
  <si>
    <t>@</t>
    <phoneticPr fontId="2"/>
  </si>
  <si>
    <t>消費税 10％</t>
    <rPh sb="0" eb="3">
      <t>ショウヒゼイ</t>
    </rPh>
    <phoneticPr fontId="2"/>
  </si>
  <si>
    <t>大項目</t>
    <rPh sb="0" eb="3">
      <t>ダイコウモク</t>
    </rPh>
    <phoneticPr fontId="2"/>
  </si>
  <si>
    <t>項目</t>
    <rPh sb="0" eb="2">
      <t>コウモク</t>
    </rPh>
    <phoneticPr fontId="2"/>
  </si>
  <si>
    <t>2人×100時間×</t>
    <rPh sb="6" eb="8">
      <t>ジカン</t>
    </rPh>
    <phoneticPr fontId="2"/>
  </si>
  <si>
    <t>1　直接経費</t>
    <rPh sb="2" eb="4">
      <t>チョクセツ</t>
    </rPh>
    <rPh sb="4" eb="6">
      <t>ケイヒ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</si>
  <si>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</si>
  <si>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</si>
  <si>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</si>
  <si>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</si>
  <si>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5台×90日×</t>
    <rPh sb="1" eb="2">
      <t>ダイ</t>
    </rPh>
    <rPh sb="5" eb="6">
      <t>ニチ</t>
    </rPh>
    <phoneticPr fontId="2"/>
  </si>
  <si>
    <t>費用区分</t>
    <rPh sb="0" eb="2">
      <t>ヒヨウ</t>
    </rPh>
    <rPh sb="2" eb="4">
      <t>クブン</t>
    </rPh>
    <phoneticPr fontId="2"/>
  </si>
  <si>
    <t>端末 [借料]</t>
    <rPh sb="0" eb="2">
      <t>タンマツ</t>
    </rPh>
    <rPh sb="4" eb="6">
      <t>シャクリョウ</t>
    </rPh>
    <phoneticPr fontId="2"/>
  </si>
  <si>
    <t>コア装置 [購入費]</t>
    <rPh sb="2" eb="4">
      <t>ソウチ</t>
    </rPh>
    <rPh sb="6" eb="9">
      <t>コウニュウヒ</t>
    </rPh>
    <phoneticPr fontId="2"/>
  </si>
  <si>
    <t>RU装置 [借料]</t>
    <rPh sb="6" eb="8">
      <t>シャクリョウ</t>
    </rPh>
    <phoneticPr fontId="2"/>
  </si>
  <si>
    <t>1式×</t>
    <rPh sb="1" eb="2">
      <t>シキ</t>
    </rPh>
    <phoneticPr fontId="2"/>
  </si>
  <si>
    <t>1式×3ヶ月×</t>
    <rPh sb="1" eb="2">
      <t>シキ</t>
    </rPh>
    <rPh sb="5" eb="6">
      <t>ゲツ</t>
    </rPh>
    <phoneticPr fontId="2"/>
  </si>
  <si>
    <t>人件費</t>
  </si>
  <si>
    <t>⑤</t>
    <phoneticPr fontId="2"/>
  </si>
  <si>
    <t>支　出　計　画　書</t>
    <rPh sb="0" eb="1">
      <t>シ</t>
    </rPh>
    <rPh sb="2" eb="3">
      <t>デ</t>
    </rPh>
    <rPh sb="4" eb="5">
      <t>ケイ</t>
    </rPh>
    <rPh sb="6" eb="7">
      <t>ガ</t>
    </rPh>
    <rPh sb="8" eb="9">
      <t>ショ</t>
    </rPh>
    <phoneticPr fontId="2"/>
  </si>
  <si>
    <t>税抜</t>
    <rPh sb="0" eb="2">
      <t>ゼイヌキ</t>
    </rPh>
    <phoneticPr fontId="2"/>
  </si>
  <si>
    <t>環境構築</t>
    <rPh sb="0" eb="2">
      <t>カンキョウ</t>
    </rPh>
    <rPh sb="2" eb="4">
      <t>コウチク</t>
    </rPh>
    <phoneticPr fontId="2"/>
  </si>
  <si>
    <t>2人×10時間×</t>
    <rPh sb="5" eb="7">
      <t>ジカン</t>
    </rPh>
    <phoneticPr fontId="2"/>
  </si>
  <si>
    <t>3　外注費</t>
    <rPh sb="2" eb="5">
      <t>ガイチュウヒ</t>
    </rPh>
    <phoneticPr fontId="2"/>
  </si>
  <si>
    <t>4　合計</t>
    <rPh sb="2" eb="4">
      <t>ゴウケイ</t>
    </rPh>
    <phoneticPr fontId="2"/>
  </si>
  <si>
    <t>①</t>
    <phoneticPr fontId="2"/>
  </si>
  <si>
    <t>②</t>
    <phoneticPr fontId="2"/>
  </si>
  <si>
    <t>➂</t>
    <phoneticPr fontId="2"/>
  </si>
  <si>
    <t>借料</t>
  </si>
  <si>
    <t>基地局構築作業費</t>
    <rPh sb="0" eb="3">
      <t>キチキョク</t>
    </rPh>
    <rPh sb="3" eb="5">
      <t>コウチク</t>
    </rPh>
    <rPh sb="5" eb="7">
      <t>サギョウ</t>
    </rPh>
    <rPh sb="7" eb="8">
      <t>ヒ</t>
    </rPh>
    <phoneticPr fontId="2"/>
  </si>
  <si>
    <t>　</t>
  </si>
  <si>
    <t>＠</t>
    <phoneticPr fontId="2"/>
  </si>
  <si>
    <t>2　一般管理費(１の経費×一般管理費率）</t>
    <rPh sb="2" eb="7">
      <t>イッパンカンリヒ</t>
    </rPh>
    <rPh sb="10" eb="12">
      <t>ケイヒ</t>
    </rPh>
    <rPh sb="13" eb="15">
      <t>イッパン</t>
    </rPh>
    <rPh sb="15" eb="18">
      <t>カンリヒ</t>
    </rPh>
    <rPh sb="18" eb="19">
      <t>リツ</t>
    </rPh>
    <phoneticPr fontId="2"/>
  </si>
  <si>
    <t>（直接経費+一般管理費＋外注費）</t>
    <rPh sb="6" eb="8">
      <t>イッパン</t>
    </rPh>
    <rPh sb="8" eb="11">
      <t>カンリヒ</t>
    </rPh>
    <rPh sb="12" eb="15">
      <t>ガイチュウヒ</t>
    </rPh>
    <phoneticPr fontId="2"/>
  </si>
  <si>
    <t>1人×15時間</t>
    <rPh sb="1" eb="2">
      <t>ニン</t>
    </rPh>
    <rPh sb="5" eb="7">
      <t>ジカン</t>
    </rPh>
    <phoneticPr fontId="2"/>
  </si>
  <si>
    <t>別紙５</t>
    <rPh sb="0" eb="2">
      <t>ベッシ</t>
    </rPh>
    <phoneticPr fontId="2"/>
  </si>
  <si>
    <t>(1) ユースケース①：XXXXXXX</t>
    <phoneticPr fontId="2"/>
  </si>
  <si>
    <t>(2)ユースケース③：XXXXXX</t>
    <phoneticPr fontId="2"/>
  </si>
  <si>
    <t>(3) ユースケース⑤：XXXXXX</t>
    <phoneticPr fontId="2"/>
  </si>
  <si>
    <t>(4)ユースケースに共通する環境構築に要する経費</t>
    <rPh sb="10" eb="12">
      <t>キョウツウ</t>
    </rPh>
    <rPh sb="14" eb="16">
      <t>カンキョウ</t>
    </rPh>
    <rPh sb="16" eb="18">
      <t>コウチク</t>
    </rPh>
    <rPh sb="19" eb="20">
      <t>ヨウ</t>
    </rPh>
    <rPh sb="22" eb="24">
      <t>ケイヒ</t>
    </rPh>
    <phoneticPr fontId="2"/>
  </si>
  <si>
    <t>XXXXの設計</t>
    <rPh sb="5" eb="7">
      <t>セッケイ</t>
    </rPh>
    <phoneticPr fontId="2"/>
  </si>
  <si>
    <t>通信システムの機器購入、設置</t>
    <rPh sb="0" eb="2">
      <t>ツウシン</t>
    </rPh>
    <rPh sb="7" eb="9">
      <t>キキ</t>
    </rPh>
    <rPh sb="9" eb="11">
      <t>コウニュウ</t>
    </rPh>
    <rPh sb="12" eb="14">
      <t>セッチ</t>
    </rPh>
    <phoneticPr fontId="2"/>
  </si>
  <si>
    <t>(5) その他共通経費</t>
    <rPh sb="6" eb="7">
      <t>タ</t>
    </rPh>
    <rPh sb="7" eb="9">
      <t>キョウツウ</t>
    </rPh>
    <rPh sb="9" eb="11">
      <t>ケイヒ</t>
    </rPh>
    <phoneticPr fontId="2"/>
  </si>
  <si>
    <t>[実証地域を記載]</t>
    <rPh sb="1" eb="3">
      <t>ジッショウ</t>
    </rPh>
    <rPh sb="3" eb="5">
      <t>チイキ</t>
    </rPh>
    <rPh sb="6" eb="8">
      <t>キサイ</t>
    </rPh>
    <phoneticPr fontId="2"/>
  </si>
  <si>
    <t>〇〇の検討作業費</t>
    <rPh sb="3" eb="5">
      <t>ケントウ</t>
    </rPh>
    <rPh sb="5" eb="7">
      <t>サギョウ</t>
    </rPh>
    <rPh sb="7" eb="8">
      <t>ヒ</t>
    </rPh>
    <phoneticPr fontId="2"/>
  </si>
  <si>
    <t>XXXの検討作業費</t>
    <rPh sb="4" eb="6">
      <t>ケントウ</t>
    </rPh>
    <rPh sb="6" eb="8">
      <t>サギョウ</t>
    </rPh>
    <rPh sb="8" eb="9">
      <t>ヒ</t>
    </rPh>
    <phoneticPr fontId="2"/>
  </si>
  <si>
    <t>設備備品費</t>
  </si>
  <si>
    <t>外注先：〇〇株式会社</t>
    <rPh sb="0" eb="3">
      <t>ガイチュウサキ</t>
    </rPh>
    <rPh sb="6" eb="8">
      <t>カブシキ</t>
    </rPh>
    <rPh sb="8" eb="10">
      <t>カイシャ</t>
    </rPh>
    <phoneticPr fontId="2"/>
  </si>
  <si>
    <t>一式</t>
    <rPh sb="0" eb="2">
      <t>イッシキ</t>
    </rPh>
    <phoneticPr fontId="2"/>
  </si>
  <si>
    <t>人件費</t>
    <phoneticPr fontId="2"/>
  </si>
  <si>
    <t>7.1%=</t>
    <phoneticPr fontId="2"/>
  </si>
  <si>
    <t>健保等級〇</t>
    <rPh sb="0" eb="2">
      <t>ケンポ</t>
    </rPh>
    <rPh sb="2" eb="4">
      <t>トウキュウ</t>
    </rPh>
    <phoneticPr fontId="2"/>
  </si>
  <si>
    <t>　</t>
    <phoneticPr fontId="2"/>
  </si>
  <si>
    <t>シニアマネージャー</t>
    <phoneticPr fontId="2"/>
  </si>
  <si>
    <t>細目</t>
    <rPh sb="0" eb="2">
      <t>サイモク</t>
    </rPh>
    <phoneticPr fontId="2"/>
  </si>
  <si>
    <t>担当</t>
    <rPh sb="0" eb="2">
      <t>タントウ</t>
    </rPh>
    <phoneticPr fontId="2"/>
  </si>
  <si>
    <t>主任</t>
    <rPh sb="0" eb="2">
      <t>シュニン</t>
    </rPh>
    <phoneticPr fontId="2"/>
  </si>
  <si>
    <t>※コンソーシアムを通じて1通の支出計画書とする。各社個別の支出計画書の提出は認めない。</t>
    <rPh sb="9" eb="10">
      <t>ツウ</t>
    </rPh>
    <rPh sb="13" eb="14">
      <t>ツウ</t>
    </rPh>
    <rPh sb="15" eb="17">
      <t>シシュツ</t>
    </rPh>
    <rPh sb="17" eb="20">
      <t>ケイカクショ</t>
    </rPh>
    <rPh sb="24" eb="26">
      <t>カクシャ</t>
    </rPh>
    <rPh sb="26" eb="28">
      <t>コベツ</t>
    </rPh>
    <rPh sb="29" eb="31">
      <t>シシュツ</t>
    </rPh>
    <rPh sb="31" eb="34">
      <t>ケイカクショ</t>
    </rPh>
    <rPh sb="35" eb="37">
      <t>テイシュツ</t>
    </rPh>
    <rPh sb="38" eb="39">
      <t>ミト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</si>
</sst>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日 ×&quot;"/>
    <numFmt numFmtId="177" formatCode="#,##0&quot;円 =&quot;"/>
    <numFmt numFmtId="178" formatCode="#,##0&quot;人・時 ×&quot;"/>
    <numFmt numFmtId="179" formatCode="#,##0.000&quot;円 =&quot;"/>
    <numFmt numFmtId="180" formatCode="#,##0.000;[Red]\-#,##0.0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138">
    <xf numFmtId="0" fontId="0" fillId="0" borderId="0" xfId="0"/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 wrapText="1"/>
    </xf>
    <xf numFmtId="38" fontId="5" fillId="0" borderId="0" xfId="1" applyFont="1" applyFill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Alignment="1">
      <alignment horizontal="right" vertical="center"/>
    </xf>
    <xf numFmtId="0" fontId="8" fillId="0" borderId="0" xfId="2" applyFont="1" applyFill="1" applyAlignment="1">
      <alignment horizontal="right" vertical="center"/>
    </xf>
    <xf numFmtId="0" fontId="8" fillId="0" borderId="1" xfId="2" quotePrefix="1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center" vertical="center" wrapText="1"/>
    </xf>
    <xf numFmtId="178" fontId="10" fillId="0" borderId="1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177" fontId="10" fillId="0" borderId="0" xfId="1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8" fillId="0" borderId="3" xfId="2" applyFont="1" applyFill="1" applyBorder="1" applyAlignment="1">
      <alignment horizontal="left" vertical="center" wrapText="1"/>
    </xf>
    <xf numFmtId="178" fontId="8" fillId="0" borderId="1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2" xfId="2" applyFont="1" applyFill="1" applyBorder="1" applyAlignment="1">
      <alignment vertical="center" wrapText="1"/>
    </xf>
    <xf numFmtId="0" fontId="8" fillId="0" borderId="3" xfId="2" applyFont="1" applyFill="1" applyBorder="1" applyAlignment="1">
      <alignment vertical="center" wrapText="1"/>
    </xf>
    <xf numFmtId="38" fontId="8" fillId="0" borderId="1" xfId="1" applyFont="1" applyFill="1" applyBorder="1" applyAlignment="1">
      <alignment vertical="center"/>
    </xf>
    <xf numFmtId="38" fontId="10" fillId="0" borderId="3" xfId="1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vertical="center"/>
    </xf>
    <xf numFmtId="0" fontId="8" fillId="0" borderId="7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vertical="center" wrapText="1"/>
    </xf>
    <xf numFmtId="0" fontId="8" fillId="0" borderId="10" xfId="2" applyFont="1" applyFill="1" applyBorder="1" applyAlignment="1">
      <alignment vertical="center" wrapText="1"/>
    </xf>
    <xf numFmtId="38" fontId="11" fillId="0" borderId="10" xfId="1" applyFont="1" applyFill="1" applyBorder="1" applyAlignment="1">
      <alignment vertical="center"/>
    </xf>
    <xf numFmtId="0" fontId="8" fillId="0" borderId="1" xfId="2" applyFont="1" applyFill="1" applyBorder="1" applyAlignment="1">
      <alignment horizontal="left" vertical="center"/>
    </xf>
    <xf numFmtId="38" fontId="11" fillId="0" borderId="3" xfId="1" applyFont="1" applyFill="1" applyBorder="1" applyAlignment="1">
      <alignment vertical="center"/>
    </xf>
    <xf numFmtId="0" fontId="8" fillId="0" borderId="18" xfId="2" applyFont="1" applyFill="1" applyBorder="1" applyAlignment="1">
      <alignment horizontal="left" vertical="center"/>
    </xf>
    <xf numFmtId="0" fontId="8" fillId="0" borderId="19" xfId="2" applyFont="1" applyFill="1" applyBorder="1" applyAlignment="1">
      <alignment vertical="center" wrapText="1"/>
    </xf>
    <xf numFmtId="0" fontId="8" fillId="0" borderId="20" xfId="2" applyFont="1" applyFill="1" applyBorder="1" applyAlignment="1">
      <alignment vertical="center" wrapText="1"/>
    </xf>
    <xf numFmtId="38" fontId="8" fillId="0" borderId="18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1" xfId="1" applyFont="1" applyFill="1" applyBorder="1" applyAlignment="1">
      <alignment horizontal="right" vertical="center"/>
    </xf>
    <xf numFmtId="38" fontId="11" fillId="0" borderId="20" xfId="1" applyFont="1" applyFill="1" applyBorder="1" applyAlignment="1">
      <alignment vertical="center"/>
    </xf>
    <xf numFmtId="0" fontId="8" fillId="0" borderId="4" xfId="2" applyFont="1" applyFill="1" applyBorder="1" applyAlignment="1">
      <alignment horizontal="left" vertical="center"/>
    </xf>
    <xf numFmtId="0" fontId="8" fillId="0" borderId="5" xfId="2" applyFont="1" applyFill="1" applyBorder="1" applyAlignment="1">
      <alignment vertical="center" wrapText="1"/>
    </xf>
    <xf numFmtId="0" fontId="8" fillId="0" borderId="11" xfId="2" applyFont="1" applyFill="1" applyBorder="1" applyAlignment="1">
      <alignment vertical="center" wrapText="1"/>
    </xf>
    <xf numFmtId="38" fontId="8" fillId="0" borderId="4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38" fontId="8" fillId="0" borderId="6" xfId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vertical="center"/>
    </xf>
    <xf numFmtId="0" fontId="7" fillId="0" borderId="0" xfId="2" applyFont="1" applyFill="1" applyAlignment="1"/>
    <xf numFmtId="0" fontId="8" fillId="0" borderId="0" xfId="2" applyFont="1" applyFill="1" applyAlignment="1">
      <alignment horizontal="right"/>
    </xf>
    <xf numFmtId="0" fontId="8" fillId="0" borderId="0" xfId="2" applyFont="1" applyFill="1" applyAlignment="1"/>
    <xf numFmtId="38" fontId="8" fillId="0" borderId="0" xfId="1" applyFont="1" applyFill="1" applyAlignment="1"/>
    <xf numFmtId="180" fontId="8" fillId="0" borderId="0" xfId="2" applyNumberFormat="1" applyFont="1" applyFill="1" applyAlignment="1"/>
    <xf numFmtId="0" fontId="7" fillId="0" borderId="0" xfId="2" applyFont="1" applyFill="1" applyAlignment="1">
      <alignment horizontal="left" vertical="center"/>
    </xf>
    <xf numFmtId="0" fontId="7" fillId="0" borderId="0" xfId="2" applyFont="1" applyFill="1" applyAlignment="1">
      <alignment vertical="top" wrapText="1"/>
    </xf>
    <xf numFmtId="0" fontId="12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 wrapText="1"/>
    </xf>
    <xf numFmtId="38" fontId="7" fillId="0" borderId="0" xfId="1" applyFont="1" applyFill="1" applyAlignment="1">
      <alignment vertical="center"/>
    </xf>
    <xf numFmtId="0" fontId="10" fillId="0" borderId="1" xfId="2" quotePrefix="1" applyFont="1" applyFill="1" applyBorder="1" applyAlignment="1">
      <alignment horizontal="left" vertical="center"/>
    </xf>
    <xf numFmtId="38" fontId="10" fillId="0" borderId="7" xfId="1" applyFont="1" applyFill="1" applyBorder="1" applyAlignment="1">
      <alignment vertical="center"/>
    </xf>
    <xf numFmtId="38" fontId="10" fillId="0" borderId="9" xfId="1" applyFont="1" applyFill="1" applyBorder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vertical="center" wrapText="1"/>
    </xf>
    <xf numFmtId="38" fontId="3" fillId="0" borderId="0" xfId="1" applyFont="1" applyFill="1" applyAlignment="1">
      <alignment vertical="center"/>
    </xf>
    <xf numFmtId="0" fontId="3" fillId="0" borderId="0" xfId="2" applyFont="1" applyFill="1" applyAlignment="1">
      <alignment horizontal="right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vertical="center" wrapText="1"/>
    </xf>
    <xf numFmtId="38" fontId="3" fillId="0" borderId="17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10" fillId="0" borderId="2" xfId="2" applyFont="1" applyFill="1" applyBorder="1" applyAlignment="1">
      <alignment vertical="center" wrapText="1"/>
    </xf>
    <xf numFmtId="0" fontId="10" fillId="0" borderId="3" xfId="2" applyFont="1" applyFill="1" applyBorder="1" applyAlignment="1">
      <alignment vertical="center" wrapText="1"/>
    </xf>
    <xf numFmtId="38" fontId="10" fillId="0" borderId="1" xfId="1" applyFont="1" applyFill="1" applyBorder="1" applyAlignment="1">
      <alignment vertical="center"/>
    </xf>
    <xf numFmtId="0" fontId="10" fillId="0" borderId="1" xfId="2" quotePrefix="1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vertical="center" wrapText="1"/>
    </xf>
    <xf numFmtId="38" fontId="13" fillId="0" borderId="1" xfId="1" applyFont="1" applyFill="1" applyBorder="1" applyAlignment="1">
      <alignment vertical="center"/>
    </xf>
    <xf numFmtId="0" fontId="3" fillId="0" borderId="1" xfId="2" quotePrefix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 vertical="center" wrapText="1"/>
    </xf>
    <xf numFmtId="178" fontId="3" fillId="0" borderId="1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0" fontId="3" fillId="0" borderId="1" xfId="2" quotePrefix="1" applyFont="1" applyFill="1" applyBorder="1" applyAlignment="1">
      <alignment horizontal="right" vertical="center"/>
    </xf>
    <xf numFmtId="0" fontId="8" fillId="0" borderId="11" xfId="2" applyFont="1" applyFill="1" applyBorder="1" applyAlignment="1">
      <alignment horizontal="left" vertical="center" wrapText="1"/>
    </xf>
    <xf numFmtId="0" fontId="3" fillId="0" borderId="17" xfId="2" applyFont="1" applyFill="1" applyBorder="1" applyAlignment="1">
      <alignment horizontal="left" vertical="center"/>
    </xf>
    <xf numFmtId="0" fontId="3" fillId="0" borderId="22" xfId="2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 wrapText="1"/>
    </xf>
    <xf numFmtId="38" fontId="3" fillId="0" borderId="23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0" fontId="3" fillId="0" borderId="4" xfId="2" quotePrefix="1" applyFont="1" applyFill="1" applyBorder="1" applyAlignment="1">
      <alignment horizontal="right" vertical="center"/>
    </xf>
    <xf numFmtId="0" fontId="3" fillId="0" borderId="11" xfId="2" applyFont="1" applyFill="1" applyBorder="1" applyAlignment="1">
      <alignment horizontal="left" vertical="center" wrapText="1"/>
    </xf>
    <xf numFmtId="178" fontId="3" fillId="0" borderId="4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horizontal="right" vertical="center"/>
    </xf>
    <xf numFmtId="177" fontId="3" fillId="0" borderId="6" xfId="1" applyNumberFormat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0" fontId="10" fillId="0" borderId="18" xfId="2" quotePrefix="1" applyFont="1" applyFill="1" applyBorder="1" applyAlignment="1">
      <alignment horizontal="left" vertical="center"/>
    </xf>
    <xf numFmtId="0" fontId="10" fillId="0" borderId="19" xfId="2" applyFont="1" applyFill="1" applyBorder="1" applyAlignment="1">
      <alignment vertical="center" wrapText="1"/>
    </xf>
    <xf numFmtId="0" fontId="10" fillId="0" borderId="20" xfId="2" applyFont="1" applyFill="1" applyBorder="1" applyAlignment="1">
      <alignment vertical="center" wrapText="1"/>
    </xf>
    <xf numFmtId="38" fontId="10" fillId="0" borderId="18" xfId="1" applyFont="1" applyFill="1" applyBorder="1" applyAlignment="1">
      <alignment vertical="center"/>
    </xf>
    <xf numFmtId="38" fontId="10" fillId="0" borderId="21" xfId="1" applyFont="1" applyFill="1" applyBorder="1" applyAlignment="1">
      <alignment vertical="center"/>
    </xf>
    <xf numFmtId="38" fontId="10" fillId="0" borderId="20" xfId="1" applyFont="1" applyFill="1" applyBorder="1" applyAlignment="1">
      <alignment vertical="center"/>
    </xf>
    <xf numFmtId="0" fontId="8" fillId="0" borderId="4" xfId="2" quotePrefix="1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 wrapText="1"/>
    </xf>
    <xf numFmtId="178" fontId="8" fillId="0" borderId="4" xfId="1" applyNumberFormat="1" applyFont="1" applyFill="1" applyBorder="1" applyAlignment="1">
      <alignment vertical="center"/>
    </xf>
    <xf numFmtId="176" fontId="8" fillId="0" borderId="6" xfId="1" applyNumberFormat="1" applyFont="1" applyFill="1" applyBorder="1" applyAlignment="1">
      <alignment horizontal="right" vertical="center"/>
    </xf>
    <xf numFmtId="177" fontId="8" fillId="0" borderId="6" xfId="1" applyNumberFormat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9" fontId="10" fillId="0" borderId="9" xfId="1" applyNumberFormat="1" applyFont="1" applyFill="1" applyBorder="1" applyAlignment="1">
      <alignment horizontal="right" vertical="center"/>
    </xf>
    <xf numFmtId="0" fontId="10" fillId="0" borderId="11" xfId="2" applyFont="1" applyFill="1" applyBorder="1" applyAlignment="1">
      <alignment horizontal="left" vertical="center" wrapText="1"/>
    </xf>
    <xf numFmtId="178" fontId="10" fillId="0" borderId="4" xfId="1" applyNumberFormat="1" applyFont="1" applyFill="1" applyBorder="1" applyAlignment="1">
      <alignment vertical="center"/>
    </xf>
    <xf numFmtId="176" fontId="10" fillId="0" borderId="6" xfId="1" applyNumberFormat="1" applyFont="1" applyFill="1" applyBorder="1" applyAlignment="1">
      <alignment horizontal="right" vertical="center"/>
    </xf>
    <xf numFmtId="177" fontId="10" fillId="0" borderId="6" xfId="1" applyNumberFormat="1" applyFont="1" applyFill="1" applyBorder="1" applyAlignment="1">
      <alignment vertical="center"/>
    </xf>
    <xf numFmtId="38" fontId="10" fillId="0" borderId="6" xfId="1" applyFont="1" applyFill="1" applyBorder="1" applyAlignment="1">
      <alignment vertical="center"/>
    </xf>
    <xf numFmtId="0" fontId="10" fillId="0" borderId="3" xfId="2" applyFont="1" applyFill="1" applyBorder="1" applyAlignment="1">
      <alignment horizontal="left" vertical="top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vertical="center" wrapText="1"/>
    </xf>
    <xf numFmtId="0" fontId="8" fillId="0" borderId="2" xfId="2" applyFont="1" applyFill="1" applyBorder="1" applyAlignment="1">
      <alignment horizontal="left" vertical="top" wrapText="1"/>
    </xf>
    <xf numFmtId="0" fontId="8" fillId="0" borderId="5" xfId="2" applyFont="1" applyFill="1" applyBorder="1" applyAlignment="1">
      <alignment horizontal="left" vertical="top" wrapText="1"/>
    </xf>
    <xf numFmtId="0" fontId="10" fillId="0" borderId="2" xfId="2" applyFont="1" applyFill="1" applyBorder="1" applyAlignment="1">
      <alignment horizontal="left" vertical="top" wrapText="1"/>
    </xf>
    <xf numFmtId="0" fontId="10" fillId="0" borderId="5" xfId="2" applyFont="1" applyFill="1" applyBorder="1" applyAlignment="1">
      <alignment horizontal="left" vertical="top" wrapText="1"/>
    </xf>
    <xf numFmtId="0" fontId="9" fillId="0" borderId="0" xfId="2" applyFont="1" applyFill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top" wrapText="1"/>
    </xf>
    <xf numFmtId="0" fontId="3" fillId="0" borderId="5" xfId="2" applyFont="1" applyFill="1" applyBorder="1" applyAlignment="1">
      <alignment horizontal="left" vertical="top" wrapText="1"/>
    </xf>
    <xf numFmtId="0" fontId="14" fillId="0" borderId="0" xfId="2" applyFont="1" applyFill="1" applyAlignment="1">
      <alignment vertical="center"/>
    </xf>
    <xf numFmtId="0" fontId="14" fillId="2" borderId="0" xfId="2" applyFont="1" applyFill="1" applyAlignment="1">
      <alignment horizontal="left"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3" xfId="4" xr:uid="{7A603647-DCC2-4FE9-994D-EFBE3C07E4A0}"/>
    <cellStyle name="標準_05　所要経費（AMDﾓﾊﾞｲﾙｻｰﾋﾞｽ）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304602</xdr:colOff>
      <xdr:row>76</xdr:row>
      <xdr:rowOff>68011</xdr:rowOff>
    </xdr:from>
    <xdr:to>
      <xdr:col>8</xdr:col>
      <xdr:colOff>757197</xdr:colOff>
      <xdr:row>84</xdr:row>
      <xdr:rowOff>72893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B97D53-9674-41D5-BBA7-D6CEDA14AD2D}"/>
            </a:ext>
          </a:extLst>
        </xdr:cNvPr>
        <xdr:cNvSpPr/>
      </xdr:nvSpPr>
      <xdr:spPr bwMode="auto">
        <a:xfrm>
          <a:off x="887308" y="19028364"/>
          <a:ext cx="9294036" cy="2128397"/>
        </a:xfrm>
        <a:prstGeom prst="rect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支出計画書記載の注意点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・記載にあたっては、原則として費用項目ごとにその内訳（費用区分、単価、数量等）を示すこと。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・赤字は全て例示であり、記載の際は赤字を削除し、黒字にして記載すること。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・記載にあたっては、適宜、行の追加・削除、行・列の高さや幅の変更、セル結合して構わない。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・外注費以外は一式計上は認めない。通信システムその他設備機器（自動運転車両含む）についても、設備・機器別、および、費目別に記載すること。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763C-7C0A-49DC-A9F7-149A8518BBE1}">
  <dimension ref="A1:N81"/>
  <sheetViews>
    <sheetView tabSelected="1" zoomScale="85" zoomScaleNormal="85" zoomScaleSheetLayoutView="70" zoomScalePageLayoutView="55" workbookViewId="0">
      <selection activeCell="D3" sqref="D3"/>
    </sheetView>
  </sheetViews>
  <sheetFormatPr defaultColWidth="9" defaultRowHeight="23.1" customHeight="1" x14ac:dyDescent="0.25"/>
  <cols>
    <col min="1" max="1" width="3.1328125" style="6" customWidth="1"/>
    <col min="2" max="2" width="5" style="53" customWidth="1"/>
    <col min="3" max="4" width="27.46484375" style="56" customWidth="1"/>
    <col min="5" max="5" width="32" style="56" customWidth="1"/>
    <col min="6" max="6" width="20.19921875" style="56" customWidth="1"/>
    <col min="7" max="7" width="16.86328125" style="57" customWidth="1"/>
    <col min="8" max="8" width="2.53125" style="57" customWidth="1"/>
    <col min="9" max="9" width="17.1328125" style="57" customWidth="1"/>
    <col min="10" max="10" width="13.86328125" style="57" customWidth="1"/>
    <col min="11" max="11" width="13.53125" style="6" customWidth="1"/>
    <col min="12" max="12" width="2" style="6" customWidth="1"/>
    <col min="13" max="13" width="17.46484375" style="7" customWidth="1"/>
    <col min="14" max="14" width="13" style="6" customWidth="1"/>
    <col min="15" max="15" width="21.46484375" style="6" customWidth="1"/>
    <col min="16" max="16384" width="9" style="6"/>
  </cols>
  <sheetData>
    <row r="1" spans="1:14" ht="23.1" customHeight="1" x14ac:dyDescent="0.25">
      <c r="A1" s="1"/>
      <c r="B1" s="2"/>
      <c r="C1" s="3"/>
      <c r="D1" s="3"/>
      <c r="E1" s="3"/>
      <c r="F1" s="3"/>
      <c r="G1" s="4"/>
      <c r="H1" s="4"/>
      <c r="I1" s="4"/>
      <c r="J1" s="4"/>
      <c r="K1" s="5" t="s">
        <v>37</v>
      </c>
    </row>
    <row r="2" spans="1:14" ht="23.1" customHeight="1" x14ac:dyDescent="0.25">
      <c r="A2" s="1"/>
      <c r="B2" s="2"/>
      <c r="C2" s="134" t="s">
        <v>45</v>
      </c>
      <c r="D2" s="3"/>
      <c r="E2" s="3"/>
      <c r="F2" s="3"/>
      <c r="G2" s="4"/>
      <c r="H2" s="4"/>
      <c r="I2" s="4"/>
      <c r="J2" s="4"/>
      <c r="K2" s="61"/>
    </row>
    <row r="3" spans="1:14" ht="23.1" customHeight="1" x14ac:dyDescent="0.25">
      <c r="A3" s="1"/>
      <c r="B3" s="2"/>
      <c r="C3" s="135" t="s">
        <v>59</v>
      </c>
      <c r="D3" s="136"/>
      <c r="E3" s="136"/>
      <c r="F3" s="137"/>
      <c r="G3" s="4"/>
      <c r="H3" s="4"/>
      <c r="I3" s="4"/>
      <c r="J3" s="4"/>
      <c r="K3" s="62"/>
    </row>
    <row r="4" spans="1:14" ht="22.5" customHeight="1" x14ac:dyDescent="0.25">
      <c r="A4" s="1"/>
      <c r="B4" s="128" t="s">
        <v>21</v>
      </c>
      <c r="C4" s="128"/>
      <c r="D4" s="128"/>
      <c r="E4" s="128"/>
      <c r="F4" s="128"/>
      <c r="G4" s="128"/>
      <c r="H4" s="128"/>
      <c r="I4" s="128"/>
      <c r="J4" s="128"/>
      <c r="K4" s="128"/>
    </row>
    <row r="5" spans="1:14" ht="22.5" customHeight="1" x14ac:dyDescent="0.25">
      <c r="A5" s="1"/>
      <c r="B5" s="63"/>
      <c r="C5" s="64"/>
      <c r="D5" s="64"/>
      <c r="E5" s="64"/>
      <c r="F5" s="64"/>
      <c r="G5" s="65"/>
      <c r="H5" s="65"/>
      <c r="I5" s="65"/>
      <c r="J5" s="65"/>
      <c r="K5" s="66" t="s">
        <v>0</v>
      </c>
    </row>
    <row r="6" spans="1:14" ht="22.5" customHeight="1" thickBot="1" x14ac:dyDescent="0.3">
      <c r="A6" s="1"/>
      <c r="B6" s="129" t="s">
        <v>4</v>
      </c>
      <c r="C6" s="130"/>
      <c r="D6" s="67" t="s">
        <v>5</v>
      </c>
      <c r="E6" s="68" t="s">
        <v>13</v>
      </c>
      <c r="F6" s="69" t="s">
        <v>56</v>
      </c>
      <c r="G6" s="131"/>
      <c r="H6" s="131"/>
      <c r="I6" s="131"/>
      <c r="J6" s="131"/>
      <c r="K6" s="130"/>
    </row>
    <row r="7" spans="1:14" ht="19.5" customHeight="1" thickTop="1" x14ac:dyDescent="0.25">
      <c r="A7" s="1"/>
      <c r="B7" s="87" t="s">
        <v>7</v>
      </c>
      <c r="C7" s="88"/>
      <c r="D7" s="89"/>
      <c r="E7" s="12" t="s">
        <v>32</v>
      </c>
      <c r="F7" s="119"/>
      <c r="G7" s="71"/>
      <c r="H7" s="90"/>
      <c r="I7" s="90"/>
      <c r="J7" s="90"/>
      <c r="K7" s="91">
        <f>K8+K21+K38+K59+K64</f>
        <v>17921500</v>
      </c>
      <c r="M7" s="8"/>
      <c r="N7" s="9"/>
    </row>
    <row r="8" spans="1:14" ht="19.5" customHeight="1" x14ac:dyDescent="0.25">
      <c r="A8" s="1"/>
      <c r="B8" s="58" t="s">
        <v>38</v>
      </c>
      <c r="C8" s="73"/>
      <c r="D8" s="74"/>
      <c r="E8" s="12" t="s">
        <v>32</v>
      </c>
      <c r="F8" s="119"/>
      <c r="G8" s="75"/>
      <c r="H8" s="16"/>
      <c r="I8" s="16"/>
      <c r="J8" s="16"/>
      <c r="K8" s="26">
        <f>SUM(J9:J20)</f>
        <v>121500</v>
      </c>
      <c r="M8" s="8"/>
      <c r="N8" s="9"/>
    </row>
    <row r="9" spans="1:14" ht="19.5" customHeight="1" x14ac:dyDescent="0.25">
      <c r="A9" s="1"/>
      <c r="B9" s="76" t="s">
        <v>8</v>
      </c>
      <c r="C9" s="126"/>
      <c r="D9" s="11" t="s">
        <v>46</v>
      </c>
      <c r="E9" s="12" t="s">
        <v>19</v>
      </c>
      <c r="F9" s="119" t="s">
        <v>53</v>
      </c>
      <c r="G9" s="13" t="s">
        <v>24</v>
      </c>
      <c r="H9" s="14" t="s">
        <v>2</v>
      </c>
      <c r="I9" s="15">
        <v>3000</v>
      </c>
      <c r="J9" s="16">
        <f>20*I9</f>
        <v>60000</v>
      </c>
      <c r="K9" s="26"/>
    </row>
    <row r="10" spans="1:14" ht="19.5" customHeight="1" x14ac:dyDescent="0.25">
      <c r="A10" s="1"/>
      <c r="B10" s="76"/>
      <c r="C10" s="126"/>
      <c r="D10" s="11" t="s">
        <v>46</v>
      </c>
      <c r="E10" s="12" t="s">
        <v>19</v>
      </c>
      <c r="F10" s="119" t="s">
        <v>55</v>
      </c>
      <c r="G10" s="13" t="s">
        <v>36</v>
      </c>
      <c r="H10" s="14" t="s">
        <v>2</v>
      </c>
      <c r="I10" s="15">
        <v>2500</v>
      </c>
      <c r="J10" s="16">
        <f>1*15*I10</f>
        <v>37500</v>
      </c>
      <c r="K10" s="26"/>
    </row>
    <row r="11" spans="1:14" ht="19.5" customHeight="1" x14ac:dyDescent="0.25">
      <c r="A11" s="1"/>
      <c r="B11" s="76"/>
      <c r="C11" s="126"/>
      <c r="D11" s="11"/>
      <c r="E11" s="12" t="s">
        <v>32</v>
      </c>
      <c r="F11" s="119"/>
      <c r="G11" s="13"/>
      <c r="H11" s="14"/>
      <c r="I11" s="15"/>
      <c r="J11" s="16"/>
      <c r="K11" s="26"/>
    </row>
    <row r="12" spans="1:14" ht="19.5" customHeight="1" x14ac:dyDescent="0.25">
      <c r="A12" s="1"/>
      <c r="B12" s="76"/>
      <c r="C12" s="126"/>
      <c r="D12" s="77"/>
      <c r="E12" s="12" t="s">
        <v>32</v>
      </c>
      <c r="F12" s="119"/>
      <c r="G12" s="78"/>
      <c r="H12" s="92"/>
      <c r="I12" s="92"/>
      <c r="J12" s="92"/>
      <c r="K12" s="26"/>
    </row>
    <row r="13" spans="1:14" ht="19.5" customHeight="1" x14ac:dyDescent="0.25">
      <c r="A13" s="1"/>
      <c r="B13" s="76" t="s">
        <v>9</v>
      </c>
      <c r="C13" s="126"/>
      <c r="D13" s="11" t="s">
        <v>47</v>
      </c>
      <c r="E13" s="12" t="s">
        <v>19</v>
      </c>
      <c r="F13" s="119" t="s">
        <v>57</v>
      </c>
      <c r="G13" s="13" t="s">
        <v>24</v>
      </c>
      <c r="H13" s="14" t="s">
        <v>2</v>
      </c>
      <c r="I13" s="15">
        <v>3000</v>
      </c>
      <c r="J13" s="16">
        <v>24000</v>
      </c>
      <c r="K13" s="26"/>
    </row>
    <row r="14" spans="1:14" ht="19.5" customHeight="1" x14ac:dyDescent="0.25">
      <c r="A14" s="1"/>
      <c r="B14" s="76"/>
      <c r="C14" s="126"/>
      <c r="D14" s="11"/>
      <c r="E14" s="12" t="s">
        <v>32</v>
      </c>
      <c r="F14" s="119"/>
      <c r="G14" s="13"/>
      <c r="H14" s="14"/>
      <c r="I14" s="15"/>
      <c r="J14" s="16"/>
      <c r="K14" s="26"/>
    </row>
    <row r="15" spans="1:14" ht="19.5" customHeight="1" x14ac:dyDescent="0.25">
      <c r="A15" s="1"/>
      <c r="B15" s="76"/>
      <c r="C15" s="126"/>
      <c r="D15" s="11"/>
      <c r="E15" s="12" t="s">
        <v>32</v>
      </c>
      <c r="F15" s="119"/>
      <c r="G15" s="13"/>
      <c r="H15" s="14"/>
      <c r="I15" s="15"/>
      <c r="J15" s="16"/>
      <c r="K15" s="26"/>
    </row>
    <row r="16" spans="1:14" ht="19.5" customHeight="1" x14ac:dyDescent="0.25">
      <c r="A16" s="1"/>
      <c r="B16" s="76"/>
      <c r="C16" s="126"/>
      <c r="D16" s="11"/>
      <c r="E16" s="12" t="s">
        <v>32</v>
      </c>
      <c r="F16" s="119"/>
      <c r="G16" s="13"/>
      <c r="H16" s="14"/>
      <c r="I16" s="15"/>
      <c r="J16" s="16"/>
      <c r="K16" s="26"/>
    </row>
    <row r="17" spans="1:14" ht="19.5" customHeight="1" x14ac:dyDescent="0.25">
      <c r="A17" s="1"/>
      <c r="B17" s="79" t="s">
        <v>10</v>
      </c>
      <c r="C17" s="132"/>
      <c r="D17" s="80"/>
      <c r="E17" s="12" t="s">
        <v>32</v>
      </c>
      <c r="F17" s="119"/>
      <c r="G17" s="81"/>
      <c r="H17" s="82"/>
      <c r="I17" s="83"/>
      <c r="J17" s="72"/>
      <c r="K17" s="84"/>
    </row>
    <row r="18" spans="1:14" ht="19.5" customHeight="1" x14ac:dyDescent="0.25">
      <c r="A18" s="1"/>
      <c r="B18" s="85"/>
      <c r="C18" s="132"/>
      <c r="D18" s="80"/>
      <c r="E18" s="12" t="s">
        <v>32</v>
      </c>
      <c r="F18" s="119"/>
      <c r="G18" s="81"/>
      <c r="H18" s="82"/>
      <c r="I18" s="83"/>
      <c r="J18" s="72"/>
      <c r="K18" s="84"/>
    </row>
    <row r="19" spans="1:14" ht="19.5" customHeight="1" x14ac:dyDescent="0.25">
      <c r="A19" s="1"/>
      <c r="B19" s="85"/>
      <c r="C19" s="132"/>
      <c r="D19" s="70"/>
      <c r="E19" s="12" t="s">
        <v>32</v>
      </c>
      <c r="F19" s="119"/>
      <c r="G19" s="81"/>
      <c r="H19" s="82"/>
      <c r="I19" s="83"/>
      <c r="J19" s="72"/>
      <c r="K19" s="84"/>
    </row>
    <row r="20" spans="1:14" ht="19.5" customHeight="1" x14ac:dyDescent="0.25">
      <c r="A20" s="1"/>
      <c r="B20" s="93"/>
      <c r="C20" s="133"/>
      <c r="D20" s="94"/>
      <c r="E20" s="107" t="s">
        <v>32</v>
      </c>
      <c r="F20" s="120"/>
      <c r="G20" s="95"/>
      <c r="H20" s="96"/>
      <c r="I20" s="97"/>
      <c r="J20" s="98"/>
      <c r="K20" s="99"/>
    </row>
    <row r="21" spans="1:14" ht="19.5" customHeight="1" x14ac:dyDescent="0.25">
      <c r="A21" s="1"/>
      <c r="B21" s="100" t="s">
        <v>39</v>
      </c>
      <c r="C21" s="101"/>
      <c r="D21" s="102"/>
      <c r="E21" s="12" t="s">
        <v>32</v>
      </c>
      <c r="F21" s="119"/>
      <c r="G21" s="103"/>
      <c r="H21" s="104"/>
      <c r="I21" s="104"/>
      <c r="J21" s="104"/>
      <c r="K21" s="105">
        <f>SUM(J22:J37)</f>
        <v>8900000</v>
      </c>
      <c r="M21" s="8"/>
      <c r="N21" s="9"/>
    </row>
    <row r="22" spans="1:14" ht="19.5" customHeight="1" x14ac:dyDescent="0.25">
      <c r="A22" s="1"/>
      <c r="B22" s="76" t="s">
        <v>8</v>
      </c>
      <c r="C22" s="126" t="s">
        <v>23</v>
      </c>
      <c r="D22" s="11" t="s">
        <v>42</v>
      </c>
      <c r="E22" s="12" t="s">
        <v>19</v>
      </c>
      <c r="F22" s="119" t="s">
        <v>58</v>
      </c>
      <c r="G22" s="13" t="s">
        <v>6</v>
      </c>
      <c r="H22" s="14" t="s">
        <v>2</v>
      </c>
      <c r="I22" s="15">
        <v>3000</v>
      </c>
      <c r="J22" s="16">
        <f>2*100*I22</f>
        <v>600000</v>
      </c>
      <c r="K22" s="26"/>
    </row>
    <row r="23" spans="1:14" ht="19.5" customHeight="1" x14ac:dyDescent="0.25">
      <c r="A23" s="1"/>
      <c r="B23" s="76"/>
      <c r="C23" s="126"/>
      <c r="D23" s="11" t="s">
        <v>16</v>
      </c>
      <c r="E23" s="12" t="s">
        <v>30</v>
      </c>
      <c r="F23" s="119"/>
      <c r="G23" s="13" t="s">
        <v>18</v>
      </c>
      <c r="H23" s="14" t="s">
        <v>2</v>
      </c>
      <c r="I23" s="15">
        <v>600000</v>
      </c>
      <c r="J23" s="16">
        <f>1*3*I23</f>
        <v>1800000</v>
      </c>
      <c r="K23" s="26"/>
    </row>
    <row r="24" spans="1:14" ht="19.5" customHeight="1" x14ac:dyDescent="0.25">
      <c r="A24" s="1"/>
      <c r="B24" s="76"/>
      <c r="C24" s="126"/>
      <c r="D24" s="11" t="s">
        <v>15</v>
      </c>
      <c r="E24" s="12" t="s">
        <v>48</v>
      </c>
      <c r="F24" s="119"/>
      <c r="G24" s="13" t="s">
        <v>17</v>
      </c>
      <c r="H24" s="14" t="s">
        <v>2</v>
      </c>
      <c r="I24" s="15">
        <v>1000000</v>
      </c>
      <c r="J24" s="16">
        <f>2*I24</f>
        <v>2000000</v>
      </c>
      <c r="K24" s="26"/>
    </row>
    <row r="25" spans="1:14" ht="19.5" customHeight="1" x14ac:dyDescent="0.25">
      <c r="A25" s="1"/>
      <c r="B25" s="76"/>
      <c r="C25" s="126"/>
      <c r="D25" s="11" t="s">
        <v>14</v>
      </c>
      <c r="E25" s="12" t="s">
        <v>30</v>
      </c>
      <c r="F25" s="119"/>
      <c r="G25" s="13" t="s">
        <v>12</v>
      </c>
      <c r="H25" s="14" t="s">
        <v>2</v>
      </c>
      <c r="I25" s="15">
        <v>10000</v>
      </c>
      <c r="J25" s="16">
        <f>5*90*I25</f>
        <v>4500000</v>
      </c>
      <c r="K25" s="26"/>
    </row>
    <row r="26" spans="1:14" ht="19.5" customHeight="1" x14ac:dyDescent="0.25">
      <c r="B26" s="10" t="s">
        <v>9</v>
      </c>
      <c r="C26" s="124"/>
      <c r="D26" s="11"/>
      <c r="E26" s="12" t="s">
        <v>32</v>
      </c>
      <c r="F26" s="119"/>
      <c r="G26" s="13"/>
      <c r="H26" s="14"/>
      <c r="I26" s="15"/>
      <c r="J26" s="16"/>
      <c r="K26" s="17"/>
    </row>
    <row r="27" spans="1:14" ht="19.5" customHeight="1" x14ac:dyDescent="0.25">
      <c r="B27" s="10"/>
      <c r="C27" s="124"/>
      <c r="D27" s="18"/>
      <c r="E27" s="12" t="s">
        <v>32</v>
      </c>
      <c r="F27" s="119"/>
      <c r="G27" s="19"/>
      <c r="H27" s="20"/>
      <c r="I27" s="21"/>
      <c r="J27" s="22"/>
      <c r="K27" s="17"/>
    </row>
    <row r="28" spans="1:14" ht="19.5" customHeight="1" x14ac:dyDescent="0.25">
      <c r="B28" s="10"/>
      <c r="C28" s="124"/>
      <c r="D28" s="18"/>
      <c r="E28" s="12" t="s">
        <v>32</v>
      </c>
      <c r="F28" s="119"/>
      <c r="G28" s="19"/>
      <c r="H28" s="20"/>
      <c r="I28" s="21"/>
      <c r="J28" s="22"/>
      <c r="K28" s="17"/>
    </row>
    <row r="29" spans="1:14" ht="19.5" customHeight="1" x14ac:dyDescent="0.25">
      <c r="B29" s="10"/>
      <c r="C29" s="124"/>
      <c r="D29" s="18"/>
      <c r="E29" s="12" t="s">
        <v>32</v>
      </c>
      <c r="F29" s="119"/>
      <c r="G29" s="19"/>
      <c r="H29" s="20"/>
      <c r="I29" s="21"/>
      <c r="J29" s="22"/>
      <c r="K29" s="17"/>
    </row>
    <row r="30" spans="1:14" ht="19.5" customHeight="1" x14ac:dyDescent="0.25">
      <c r="B30" s="10" t="s">
        <v>10</v>
      </c>
      <c r="C30" s="124"/>
      <c r="D30" s="11"/>
      <c r="E30" s="12" t="s">
        <v>32</v>
      </c>
      <c r="F30" s="119"/>
      <c r="G30" s="13"/>
      <c r="H30" s="14"/>
      <c r="I30" s="15"/>
      <c r="J30" s="16"/>
      <c r="K30" s="17"/>
    </row>
    <row r="31" spans="1:14" ht="19.5" customHeight="1" x14ac:dyDescent="0.25">
      <c r="B31" s="10"/>
      <c r="C31" s="124"/>
      <c r="D31" s="18"/>
      <c r="E31" s="12" t="s">
        <v>32</v>
      </c>
      <c r="F31" s="119"/>
      <c r="G31" s="19"/>
      <c r="H31" s="20"/>
      <c r="I31" s="21"/>
      <c r="J31" s="22"/>
      <c r="K31" s="17"/>
    </row>
    <row r="32" spans="1:14" ht="19.5" customHeight="1" x14ac:dyDescent="0.25">
      <c r="B32" s="10"/>
      <c r="C32" s="124"/>
      <c r="D32" s="18"/>
      <c r="E32" s="12" t="s">
        <v>32</v>
      </c>
      <c r="F32" s="119"/>
      <c r="G32" s="19"/>
      <c r="H32" s="20"/>
      <c r="I32" s="21"/>
      <c r="J32" s="22"/>
      <c r="K32" s="17"/>
    </row>
    <row r="33" spans="2:14" ht="19.5" customHeight="1" x14ac:dyDescent="0.25">
      <c r="B33" s="10"/>
      <c r="C33" s="124"/>
      <c r="D33" s="18"/>
      <c r="E33" s="12" t="s">
        <v>32</v>
      </c>
      <c r="F33" s="119"/>
      <c r="G33" s="19"/>
      <c r="H33" s="20"/>
      <c r="I33" s="21"/>
      <c r="J33" s="22"/>
      <c r="K33" s="17"/>
    </row>
    <row r="34" spans="2:14" ht="19.5" customHeight="1" x14ac:dyDescent="0.25">
      <c r="B34" s="10" t="s">
        <v>11</v>
      </c>
      <c r="C34" s="124"/>
      <c r="D34" s="11"/>
      <c r="E34" s="12" t="s">
        <v>32</v>
      </c>
      <c r="F34" s="119"/>
      <c r="G34" s="13"/>
      <c r="H34" s="14"/>
      <c r="I34" s="15"/>
      <c r="J34" s="16"/>
      <c r="K34" s="17"/>
    </row>
    <row r="35" spans="2:14" ht="19.5" customHeight="1" x14ac:dyDescent="0.25">
      <c r="B35" s="10"/>
      <c r="C35" s="124"/>
      <c r="D35" s="18"/>
      <c r="E35" s="12" t="s">
        <v>32</v>
      </c>
      <c r="F35" s="119"/>
      <c r="G35" s="19"/>
      <c r="H35" s="20"/>
      <c r="I35" s="21"/>
      <c r="J35" s="22"/>
      <c r="K35" s="17"/>
    </row>
    <row r="36" spans="2:14" ht="19.5" customHeight="1" x14ac:dyDescent="0.25">
      <c r="B36" s="10"/>
      <c r="C36" s="124"/>
      <c r="D36" s="18"/>
      <c r="E36" s="12" t="s">
        <v>32</v>
      </c>
      <c r="F36" s="119"/>
      <c r="G36" s="19"/>
      <c r="H36" s="20"/>
      <c r="I36" s="21"/>
      <c r="J36" s="22"/>
      <c r="K36" s="17"/>
    </row>
    <row r="37" spans="2:14" ht="19.5" customHeight="1" x14ac:dyDescent="0.25">
      <c r="B37" s="106"/>
      <c r="C37" s="125"/>
      <c r="D37" s="86"/>
      <c r="E37" s="107" t="s">
        <v>32</v>
      </c>
      <c r="F37" s="120"/>
      <c r="G37" s="108"/>
      <c r="H37" s="109"/>
      <c r="I37" s="110"/>
      <c r="J37" s="45"/>
      <c r="K37" s="111"/>
    </row>
    <row r="38" spans="2:14" ht="19.5" customHeight="1" x14ac:dyDescent="0.25">
      <c r="B38" s="100" t="s">
        <v>40</v>
      </c>
      <c r="C38" s="35"/>
      <c r="D38" s="36"/>
      <c r="E38" s="12" t="s">
        <v>32</v>
      </c>
      <c r="F38" s="119"/>
      <c r="G38" s="37"/>
      <c r="H38" s="38"/>
      <c r="I38" s="38"/>
      <c r="J38" s="38"/>
      <c r="K38" s="105"/>
      <c r="M38" s="8"/>
      <c r="N38" s="9"/>
    </row>
    <row r="39" spans="2:14" ht="19.5" customHeight="1" x14ac:dyDescent="0.25">
      <c r="B39" s="10" t="s">
        <v>8</v>
      </c>
      <c r="C39" s="124"/>
      <c r="D39" s="11"/>
      <c r="E39" s="12" t="s">
        <v>32</v>
      </c>
      <c r="F39" s="119"/>
      <c r="G39" s="13"/>
      <c r="H39" s="14"/>
      <c r="I39" s="15"/>
      <c r="J39" s="16"/>
      <c r="K39" s="17"/>
    </row>
    <row r="40" spans="2:14" ht="19.5" customHeight="1" x14ac:dyDescent="0.25">
      <c r="B40" s="10"/>
      <c r="C40" s="124"/>
      <c r="D40" s="18"/>
      <c r="E40" s="12" t="s">
        <v>32</v>
      </c>
      <c r="F40" s="119"/>
      <c r="G40" s="19"/>
      <c r="H40" s="20"/>
      <c r="I40" s="21"/>
      <c r="J40" s="22"/>
      <c r="K40" s="17"/>
    </row>
    <row r="41" spans="2:14" ht="19.5" customHeight="1" x14ac:dyDescent="0.25">
      <c r="B41" s="10"/>
      <c r="C41" s="124"/>
      <c r="D41" s="18"/>
      <c r="E41" s="12" t="s">
        <v>32</v>
      </c>
      <c r="F41" s="119"/>
      <c r="G41" s="19"/>
      <c r="H41" s="20"/>
      <c r="I41" s="21"/>
      <c r="J41" s="22"/>
      <c r="K41" s="17"/>
    </row>
    <row r="42" spans="2:14" ht="19.5" customHeight="1" x14ac:dyDescent="0.25">
      <c r="B42" s="10"/>
      <c r="C42" s="124"/>
      <c r="D42" s="18"/>
      <c r="E42" s="12" t="s">
        <v>32</v>
      </c>
      <c r="F42" s="119"/>
      <c r="G42" s="19"/>
      <c r="H42" s="20"/>
      <c r="I42" s="27"/>
      <c r="J42" s="22"/>
      <c r="K42" s="17"/>
    </row>
    <row r="43" spans="2:14" ht="19.5" customHeight="1" x14ac:dyDescent="0.25">
      <c r="B43" s="10" t="s">
        <v>9</v>
      </c>
      <c r="C43" s="124"/>
      <c r="D43" s="11"/>
      <c r="E43" s="12" t="s">
        <v>32</v>
      </c>
      <c r="F43" s="119"/>
      <c r="G43" s="13"/>
      <c r="H43" s="14"/>
      <c r="I43" s="15"/>
      <c r="J43" s="16"/>
      <c r="K43" s="17"/>
    </row>
    <row r="44" spans="2:14" ht="19.5" customHeight="1" x14ac:dyDescent="0.25">
      <c r="B44" s="10"/>
      <c r="C44" s="124"/>
      <c r="D44" s="18"/>
      <c r="E44" s="12" t="s">
        <v>32</v>
      </c>
      <c r="F44" s="119"/>
      <c r="G44" s="19"/>
      <c r="H44" s="20"/>
      <c r="I44" s="21"/>
      <c r="J44" s="22"/>
      <c r="K44" s="17"/>
    </row>
    <row r="45" spans="2:14" ht="19.5" customHeight="1" x14ac:dyDescent="0.25">
      <c r="B45" s="10"/>
      <c r="C45" s="124"/>
      <c r="D45" s="18"/>
      <c r="E45" s="12" t="s">
        <v>32</v>
      </c>
      <c r="F45" s="119"/>
      <c r="G45" s="19"/>
      <c r="H45" s="20"/>
      <c r="I45" s="21"/>
      <c r="J45" s="22"/>
      <c r="K45" s="17"/>
    </row>
    <row r="46" spans="2:14" ht="19.5" customHeight="1" x14ac:dyDescent="0.25">
      <c r="B46" s="10"/>
      <c r="C46" s="124"/>
      <c r="D46" s="18"/>
      <c r="E46" s="12" t="s">
        <v>32</v>
      </c>
      <c r="F46" s="119"/>
      <c r="G46" s="19"/>
      <c r="H46" s="20"/>
      <c r="I46" s="21"/>
      <c r="J46" s="22"/>
      <c r="K46" s="17"/>
    </row>
    <row r="47" spans="2:14" ht="19.5" customHeight="1" x14ac:dyDescent="0.25">
      <c r="B47" s="10" t="s">
        <v>10</v>
      </c>
      <c r="C47" s="124"/>
      <c r="D47" s="11"/>
      <c r="E47" s="12" t="s">
        <v>32</v>
      </c>
      <c r="F47" s="119"/>
      <c r="G47" s="13"/>
      <c r="H47" s="14"/>
      <c r="I47" s="15"/>
      <c r="J47" s="16"/>
      <c r="K47" s="17"/>
    </row>
    <row r="48" spans="2:14" ht="19.5" customHeight="1" x14ac:dyDescent="0.25">
      <c r="B48" s="10"/>
      <c r="C48" s="124"/>
      <c r="D48" s="18"/>
      <c r="E48" s="12" t="s">
        <v>32</v>
      </c>
      <c r="F48" s="119"/>
      <c r="G48" s="19"/>
      <c r="H48" s="20"/>
      <c r="I48" s="21"/>
      <c r="J48" s="22"/>
      <c r="K48" s="17"/>
    </row>
    <row r="49" spans="2:14" ht="19.5" customHeight="1" x14ac:dyDescent="0.25">
      <c r="B49" s="10"/>
      <c r="C49" s="124"/>
      <c r="D49" s="18"/>
      <c r="E49" s="12" t="s">
        <v>32</v>
      </c>
      <c r="F49" s="119"/>
      <c r="G49" s="19"/>
      <c r="H49" s="20"/>
      <c r="I49" s="21"/>
      <c r="J49" s="22"/>
      <c r="K49" s="17"/>
    </row>
    <row r="50" spans="2:14" ht="19.5" customHeight="1" x14ac:dyDescent="0.25">
      <c r="B50" s="10"/>
      <c r="C50" s="124"/>
      <c r="D50" s="18"/>
      <c r="E50" s="12" t="s">
        <v>32</v>
      </c>
      <c r="F50" s="119"/>
      <c r="G50" s="19"/>
      <c r="H50" s="20"/>
      <c r="I50" s="21"/>
      <c r="J50" s="22"/>
      <c r="K50" s="17"/>
    </row>
    <row r="51" spans="2:14" ht="19.5" customHeight="1" x14ac:dyDescent="0.25">
      <c r="B51" s="10" t="s">
        <v>11</v>
      </c>
      <c r="C51" s="124"/>
      <c r="D51" s="11"/>
      <c r="E51" s="12" t="s">
        <v>32</v>
      </c>
      <c r="F51" s="119"/>
      <c r="G51" s="13"/>
      <c r="H51" s="14"/>
      <c r="I51" s="15"/>
      <c r="J51" s="16"/>
      <c r="K51" s="17"/>
    </row>
    <row r="52" spans="2:14" ht="19.5" customHeight="1" x14ac:dyDescent="0.25">
      <c r="B52" s="10"/>
      <c r="C52" s="124"/>
      <c r="D52" s="18"/>
      <c r="E52" s="12" t="s">
        <v>32</v>
      </c>
      <c r="F52" s="119"/>
      <c r="G52" s="19"/>
      <c r="H52" s="20"/>
      <c r="I52" s="21"/>
      <c r="J52" s="22"/>
      <c r="K52" s="17"/>
    </row>
    <row r="53" spans="2:14" ht="19.5" customHeight="1" x14ac:dyDescent="0.25">
      <c r="B53" s="10"/>
      <c r="C53" s="124"/>
      <c r="D53" s="18"/>
      <c r="E53" s="12" t="s">
        <v>32</v>
      </c>
      <c r="F53" s="119"/>
      <c r="G53" s="19"/>
      <c r="H53" s="20"/>
      <c r="I53" s="21"/>
      <c r="J53" s="22"/>
      <c r="K53" s="17"/>
    </row>
    <row r="54" spans="2:14" ht="19.5" customHeight="1" x14ac:dyDescent="0.25">
      <c r="B54" s="10"/>
      <c r="C54" s="124"/>
      <c r="D54" s="18"/>
      <c r="E54" s="12" t="s">
        <v>54</v>
      </c>
      <c r="F54" s="119"/>
      <c r="G54" s="19"/>
      <c r="H54" s="20"/>
      <c r="I54" s="21"/>
      <c r="J54" s="22"/>
      <c r="K54" s="17"/>
    </row>
    <row r="55" spans="2:14" ht="19.5" customHeight="1" x14ac:dyDescent="0.25">
      <c r="B55" s="10" t="s">
        <v>20</v>
      </c>
      <c r="C55" s="124"/>
      <c r="D55" s="11"/>
      <c r="E55" s="12" t="s">
        <v>32</v>
      </c>
      <c r="F55" s="119"/>
      <c r="G55" s="13"/>
      <c r="H55" s="14"/>
      <c r="I55" s="15"/>
      <c r="J55" s="16"/>
      <c r="K55" s="17"/>
    </row>
    <row r="56" spans="2:14" ht="19.5" customHeight="1" x14ac:dyDescent="0.25">
      <c r="B56" s="10"/>
      <c r="C56" s="124"/>
      <c r="D56" s="18"/>
      <c r="E56" s="12" t="s">
        <v>32</v>
      </c>
      <c r="F56" s="119"/>
      <c r="G56" s="19"/>
      <c r="H56" s="20"/>
      <c r="I56" s="21"/>
      <c r="J56" s="22"/>
      <c r="K56" s="17"/>
    </row>
    <row r="57" spans="2:14" ht="19.5" customHeight="1" x14ac:dyDescent="0.25">
      <c r="B57" s="10"/>
      <c r="C57" s="124"/>
      <c r="D57" s="18"/>
      <c r="E57" s="12" t="s">
        <v>32</v>
      </c>
      <c r="F57" s="119"/>
      <c r="G57" s="19"/>
      <c r="H57" s="20"/>
      <c r="I57" s="21"/>
      <c r="J57" s="22"/>
      <c r="K57" s="17"/>
    </row>
    <row r="58" spans="2:14" ht="19.5" customHeight="1" x14ac:dyDescent="0.25">
      <c r="B58" s="106"/>
      <c r="C58" s="125"/>
      <c r="D58" s="86"/>
      <c r="E58" s="107" t="s">
        <v>32</v>
      </c>
      <c r="F58" s="120"/>
      <c r="G58" s="108"/>
      <c r="H58" s="109"/>
      <c r="I58" s="110"/>
      <c r="J58" s="45"/>
      <c r="K58" s="111"/>
    </row>
    <row r="59" spans="2:14" ht="19.5" customHeight="1" x14ac:dyDescent="0.25">
      <c r="B59" s="100" t="s">
        <v>41</v>
      </c>
      <c r="C59" s="35"/>
      <c r="D59" s="36"/>
      <c r="E59" s="12" t="s">
        <v>32</v>
      </c>
      <c r="F59" s="119"/>
      <c r="G59" s="37"/>
      <c r="H59" s="38"/>
      <c r="I59" s="38"/>
      <c r="J59" s="38"/>
      <c r="K59" s="105">
        <f>SUM(J60:J63)</f>
        <v>8900000</v>
      </c>
      <c r="M59" s="8"/>
      <c r="N59" s="9"/>
    </row>
    <row r="60" spans="2:14" ht="19.5" customHeight="1" x14ac:dyDescent="0.25">
      <c r="B60" s="10" t="s">
        <v>8</v>
      </c>
      <c r="C60" s="126" t="s">
        <v>43</v>
      </c>
      <c r="D60" s="11" t="s">
        <v>42</v>
      </c>
      <c r="E60" s="12" t="s">
        <v>51</v>
      </c>
      <c r="F60" s="119" t="s">
        <v>53</v>
      </c>
      <c r="G60" s="13" t="s">
        <v>6</v>
      </c>
      <c r="H60" s="14" t="s">
        <v>2</v>
      </c>
      <c r="I60" s="15">
        <v>3000</v>
      </c>
      <c r="J60" s="16">
        <f>2*100*I60</f>
        <v>600000</v>
      </c>
      <c r="K60" s="17"/>
    </row>
    <row r="61" spans="2:14" ht="19.5" customHeight="1" x14ac:dyDescent="0.25">
      <c r="B61" s="10"/>
      <c r="C61" s="126"/>
      <c r="D61" s="11" t="s">
        <v>16</v>
      </c>
      <c r="E61" s="12" t="s">
        <v>30</v>
      </c>
      <c r="F61" s="119"/>
      <c r="G61" s="13" t="s">
        <v>18</v>
      </c>
      <c r="H61" s="14" t="s">
        <v>2</v>
      </c>
      <c r="I61" s="15">
        <v>600000</v>
      </c>
      <c r="J61" s="16">
        <f>1*3*I61</f>
        <v>1800000</v>
      </c>
      <c r="K61" s="17"/>
    </row>
    <row r="62" spans="2:14" ht="19.5" customHeight="1" x14ac:dyDescent="0.25">
      <c r="B62" s="10"/>
      <c r="C62" s="126"/>
      <c r="D62" s="11" t="s">
        <v>15</v>
      </c>
      <c r="E62" s="12" t="s">
        <v>48</v>
      </c>
      <c r="F62" s="119"/>
      <c r="G62" s="13" t="s">
        <v>17</v>
      </c>
      <c r="H62" s="14" t="s">
        <v>2</v>
      </c>
      <c r="I62" s="15">
        <v>1000000</v>
      </c>
      <c r="J62" s="16">
        <f>2*I62</f>
        <v>2000000</v>
      </c>
      <c r="K62" s="17"/>
    </row>
    <row r="63" spans="2:14" ht="19.5" customHeight="1" x14ac:dyDescent="0.25">
      <c r="B63" s="106"/>
      <c r="C63" s="127"/>
      <c r="D63" s="113" t="s">
        <v>14</v>
      </c>
      <c r="E63" s="107" t="s">
        <v>30</v>
      </c>
      <c r="F63" s="120"/>
      <c r="G63" s="114" t="s">
        <v>12</v>
      </c>
      <c r="H63" s="115" t="s">
        <v>2</v>
      </c>
      <c r="I63" s="116">
        <v>10000</v>
      </c>
      <c r="J63" s="117">
        <f>5*90*I63</f>
        <v>4500000</v>
      </c>
      <c r="K63" s="111"/>
    </row>
    <row r="64" spans="2:14" ht="19.5" customHeight="1" x14ac:dyDescent="0.25">
      <c r="B64" s="58" t="s">
        <v>44</v>
      </c>
      <c r="C64" s="23"/>
      <c r="D64" s="24"/>
      <c r="E64" s="12" t="s">
        <v>32</v>
      </c>
      <c r="F64" s="119"/>
      <c r="G64" s="25"/>
      <c r="H64" s="22"/>
      <c r="I64" s="22"/>
      <c r="J64" s="22"/>
      <c r="K64" s="26"/>
      <c r="M64" s="8"/>
      <c r="N64" s="9"/>
    </row>
    <row r="65" spans="2:13" ht="19.5" customHeight="1" x14ac:dyDescent="0.25">
      <c r="B65" s="10" t="s">
        <v>8</v>
      </c>
      <c r="C65" s="124"/>
      <c r="D65" s="11"/>
      <c r="E65" s="12" t="s">
        <v>32</v>
      </c>
      <c r="F65" s="119"/>
      <c r="G65" s="13"/>
      <c r="H65" s="14"/>
      <c r="I65" s="15"/>
      <c r="J65" s="16"/>
      <c r="K65" s="17"/>
    </row>
    <row r="66" spans="2:13" ht="19.5" customHeight="1" x14ac:dyDescent="0.25">
      <c r="B66" s="10"/>
      <c r="C66" s="124"/>
      <c r="D66" s="18"/>
      <c r="E66" s="12" t="s">
        <v>32</v>
      </c>
      <c r="F66" s="119"/>
      <c r="G66" s="19"/>
      <c r="H66" s="20"/>
      <c r="I66" s="21"/>
      <c r="J66" s="22"/>
      <c r="K66" s="17"/>
    </row>
    <row r="67" spans="2:13" ht="19.5" customHeight="1" x14ac:dyDescent="0.25">
      <c r="B67" s="10"/>
      <c r="C67" s="124"/>
      <c r="D67" s="18"/>
      <c r="E67" s="12" t="s">
        <v>32</v>
      </c>
      <c r="F67" s="119"/>
      <c r="G67" s="19"/>
      <c r="H67" s="20"/>
      <c r="I67" s="21"/>
      <c r="J67" s="22"/>
      <c r="K67" s="17"/>
    </row>
    <row r="68" spans="2:13" ht="19.5" customHeight="1" x14ac:dyDescent="0.25">
      <c r="B68" s="10"/>
      <c r="C68" s="124"/>
      <c r="D68" s="18"/>
      <c r="E68" s="12" t="s">
        <v>32</v>
      </c>
      <c r="F68" s="119"/>
      <c r="G68" s="19"/>
      <c r="H68" s="20"/>
      <c r="I68" s="27"/>
      <c r="J68" s="22"/>
      <c r="K68" s="17"/>
    </row>
    <row r="69" spans="2:13" ht="19.5" customHeight="1" x14ac:dyDescent="0.25">
      <c r="B69" s="28" t="s">
        <v>34</v>
      </c>
      <c r="C69" s="29"/>
      <c r="D69" s="30"/>
      <c r="E69" s="30" t="s">
        <v>32</v>
      </c>
      <c r="F69" s="121"/>
      <c r="G69" s="59">
        <f>K7</f>
        <v>17921500</v>
      </c>
      <c r="H69" s="60" t="s">
        <v>33</v>
      </c>
      <c r="I69" s="112" t="s">
        <v>52</v>
      </c>
      <c r="J69" s="60">
        <f>G69*0.071</f>
        <v>1272426.5</v>
      </c>
      <c r="K69" s="31">
        <f>J69</f>
        <v>1272426.5</v>
      </c>
    </row>
    <row r="70" spans="2:13" ht="19.5" customHeight="1" x14ac:dyDescent="0.25">
      <c r="B70" s="32" t="s">
        <v>25</v>
      </c>
      <c r="C70" s="23"/>
      <c r="D70" s="24"/>
      <c r="E70" s="12" t="s">
        <v>32</v>
      </c>
      <c r="F70" s="119"/>
      <c r="G70" s="13"/>
      <c r="H70" s="14"/>
      <c r="I70" s="15"/>
      <c r="J70" s="16"/>
      <c r="K70" s="33">
        <v>2400000</v>
      </c>
    </row>
    <row r="71" spans="2:13" ht="19.5" customHeight="1" x14ac:dyDescent="0.25">
      <c r="B71" s="32" t="s">
        <v>27</v>
      </c>
      <c r="C71" s="23"/>
      <c r="D71" s="74" t="s">
        <v>31</v>
      </c>
      <c r="E71" s="118" t="s">
        <v>49</v>
      </c>
      <c r="F71" s="122"/>
      <c r="G71" s="13" t="s">
        <v>50</v>
      </c>
      <c r="H71" s="16" t="s">
        <v>33</v>
      </c>
      <c r="I71" s="15">
        <v>2400000</v>
      </c>
      <c r="J71" s="16">
        <f>I71</f>
        <v>2400000</v>
      </c>
      <c r="K71" s="33"/>
    </row>
    <row r="72" spans="2:13" ht="19.5" customHeight="1" x14ac:dyDescent="0.25">
      <c r="B72" s="32" t="s">
        <v>28</v>
      </c>
      <c r="C72" s="23"/>
      <c r="D72" s="24"/>
      <c r="E72" s="12" t="s">
        <v>32</v>
      </c>
      <c r="F72" s="119"/>
      <c r="G72" s="25"/>
      <c r="H72" s="22"/>
      <c r="I72" s="22"/>
      <c r="J72" s="22"/>
      <c r="K72" s="33"/>
    </row>
    <row r="73" spans="2:13" ht="19.5" customHeight="1" x14ac:dyDescent="0.25">
      <c r="B73" s="32" t="s">
        <v>29</v>
      </c>
      <c r="C73" s="23"/>
      <c r="D73" s="24"/>
      <c r="E73" s="86" t="s">
        <v>32</v>
      </c>
      <c r="F73" s="86"/>
      <c r="G73" s="25"/>
      <c r="H73" s="22"/>
      <c r="I73" s="22"/>
      <c r="J73" s="22"/>
      <c r="K73" s="33"/>
    </row>
    <row r="74" spans="2:13" ht="19.5" customHeight="1" x14ac:dyDescent="0.25">
      <c r="B74" s="34" t="s">
        <v>26</v>
      </c>
      <c r="C74" s="35"/>
      <c r="D74" s="36"/>
      <c r="E74" s="12" t="s">
        <v>32</v>
      </c>
      <c r="F74" s="119"/>
      <c r="G74" s="37" t="s">
        <v>35</v>
      </c>
      <c r="H74" s="38"/>
      <c r="I74" s="38"/>
      <c r="J74" s="39" t="s">
        <v>22</v>
      </c>
      <c r="K74" s="40">
        <f>K7+K69</f>
        <v>19193926.5</v>
      </c>
    </row>
    <row r="75" spans="2:13" ht="19.5" customHeight="1" x14ac:dyDescent="0.25">
      <c r="B75" s="41"/>
      <c r="C75" s="42"/>
      <c r="D75" s="43"/>
      <c r="E75" s="43" t="s">
        <v>32</v>
      </c>
      <c r="F75" s="123"/>
      <c r="G75" s="44"/>
      <c r="H75" s="45"/>
      <c r="I75" s="45" t="s">
        <v>3</v>
      </c>
      <c r="J75" s="46" t="s">
        <v>1</v>
      </c>
      <c r="K75" s="47">
        <f>INT(K74*1.1)</f>
        <v>21113319</v>
      </c>
    </row>
    <row r="76" spans="2:13" s="48" customFormat="1" ht="17.25" customHeight="1" x14ac:dyDescent="0.25">
      <c r="B76" s="49"/>
      <c r="C76" s="50"/>
      <c r="D76" s="50"/>
      <c r="E76" s="50"/>
      <c r="F76" s="50"/>
      <c r="G76" s="51"/>
      <c r="H76" s="51"/>
      <c r="I76" s="51"/>
      <c r="J76" s="51"/>
      <c r="K76" s="50"/>
      <c r="M76" s="51"/>
    </row>
    <row r="77" spans="2:13" s="48" customFormat="1" ht="17.25" customHeight="1" x14ac:dyDescent="0.25">
      <c r="B77" s="49"/>
      <c r="C77" s="50"/>
      <c r="D77" s="50"/>
      <c r="E77" s="50"/>
      <c r="F77" s="50"/>
      <c r="G77" s="51"/>
      <c r="H77" s="51"/>
      <c r="I77" s="51"/>
      <c r="J77" s="51"/>
      <c r="K77" s="52"/>
      <c r="M77" s="51"/>
    </row>
    <row r="78" spans="2:13" ht="20.45" customHeight="1" x14ac:dyDescent="0.25">
      <c r="C78" s="54"/>
      <c r="D78" s="54"/>
      <c r="E78" s="54"/>
      <c r="F78" s="54"/>
      <c r="G78" s="54"/>
      <c r="H78" s="54"/>
      <c r="I78" s="54"/>
      <c r="J78" s="54"/>
      <c r="K78" s="55"/>
    </row>
    <row r="79" spans="2:13" ht="20.45" customHeight="1" x14ac:dyDescent="0.25">
      <c r="C79" s="54"/>
      <c r="D79" s="54"/>
      <c r="E79" s="54"/>
      <c r="F79" s="54"/>
      <c r="G79" s="54"/>
      <c r="H79" s="54"/>
      <c r="I79" s="54"/>
      <c r="J79" s="54"/>
      <c r="K79" s="55"/>
    </row>
    <row r="80" spans="2:13" ht="20.45" customHeight="1" x14ac:dyDescent="0.25">
      <c r="C80" s="54"/>
      <c r="D80" s="54"/>
      <c r="E80" s="54"/>
      <c r="F80" s="54"/>
      <c r="G80" s="54"/>
      <c r="H80" s="54"/>
      <c r="I80" s="54"/>
      <c r="J80" s="54"/>
      <c r="K80" s="55"/>
    </row>
    <row r="81" spans="3:11" ht="20.45" customHeight="1" x14ac:dyDescent="0.25">
      <c r="C81" s="54"/>
      <c r="D81" s="54"/>
      <c r="E81" s="54"/>
      <c r="F81" s="54"/>
      <c r="G81" s="54"/>
      <c r="H81" s="54"/>
      <c r="I81" s="54"/>
      <c r="J81" s="54"/>
      <c r="K81" s="55"/>
    </row>
  </sheetData>
  <mergeCells count="17">
    <mergeCell ref="C43:C46"/>
    <mergeCell ref="B4:K4"/>
    <mergeCell ref="B6:C6"/>
    <mergeCell ref="G6:K6"/>
    <mergeCell ref="C9:C12"/>
    <mergeCell ref="C13:C16"/>
    <mergeCell ref="C17:C20"/>
    <mergeCell ref="C22:C25"/>
    <mergeCell ref="C26:C29"/>
    <mergeCell ref="C30:C33"/>
    <mergeCell ref="C34:C37"/>
    <mergeCell ref="C39:C42"/>
    <mergeCell ref="C47:C50"/>
    <mergeCell ref="C51:C54"/>
    <mergeCell ref="C55:C58"/>
    <mergeCell ref="C60:C63"/>
    <mergeCell ref="C65:C68"/>
  </mergeCells>
  <phoneticPr fontId="2"/>
  <dataValidations count="3">
    <dataValidation type="list" allowBlank="1" showInputMessage="1" showErrorMessage="1" sqref="E74:E75 E69" xr:uid="{E2908F05-5810-48F1-B587-C19AFC9DAE34}">
      <formula1>"人件費,設備物品費, 借料, 消耗品費, 旅費, 外注費, 印刷製本費, 会費費, 通信運搬費, 光熱水料, その他（諸経費）,　,"</formula1>
    </dataValidation>
    <dataValidation type="list" allowBlank="1" showInputMessage="1" showErrorMessage="1" sqref="E7:E68" xr:uid="{40DC8355-0CE8-4C31-85C0-15BAB9149186}">
      <formula1>"人件費,設備備品費, 借料, 消耗品費, 謝金, 旅費・交通費, 工事費, 保守費,改造修理費, 印刷製本費, 会費費, 通信運搬費, 光熱水料, その他（諸経費）,　,"</formula1>
    </dataValidation>
    <dataValidation allowBlank="1" showDropDown="1" showInputMessage="1" showErrorMessage="1" sqref="E70:E73" xr:uid="{8538D949-B684-4C97-9AAC-A16F9DD715A0}"/>
  </dataValidations>
  <printOptions horizontalCentered="1"/>
  <pageMargins left="0.39370078740157483" right="0.39370078740157483" top="0.55118110236220474" bottom="0.31496062992125984" header="0.39370078740157483" footer="0.15748031496062992"/>
  <pageSetup paperSize="9" scale="47" orientation="portrait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1. 支出計画書 </vt:lpstr>
      <vt:lpstr>'1. 支出計画書 '!Print_Area</vt:lpstr>
      <vt:lpstr>'1. 支出計画書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2021-06-15T01:09:28Z</dcterms:created>
  <dcterms:modified xsi:type="dcterms:W3CDTF">2025-02-19T22:13:35Z</dcterms:modified>
</cp:coreProperties>
</file>