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/>
  <xr:revisionPtr revIDLastSave="0" documentId="13_ncr:1_{7E3FED00-16B2-4F75-ACC5-9172A32CE9CD}" xr6:coauthVersionLast="45" xr6:coauthVersionMax="45" xr10:uidLastSave="{00000000-0000-0000-0000-000000000000}"/>
  <bookViews>
    <workbookView xWindow="-110" yWindow="-110" windowWidth="19420" windowHeight="10420" tabRatio="558" xr2:uid="{00000000-000D-0000-FFFF-FFFF00000000}"/>
  </bookViews>
  <sheets>
    <sheet name="はじめに" sheetId="18" r:id="rId1"/>
    <sheet name="1. 支出計画書（基本提案のみ）" sheetId="11" r:id="rId2"/>
    <sheet name="2. 支出計画書（基本提案＋追加提案）" sheetId="19" r:id="rId3"/>
    <sheet name="3. 民間の費用負担に関する申告書" sheetId="14" r:id="rId4"/>
    <sheet name="4. 【参考】費用項目の区分リスト" sheetId="13" r:id="rId5"/>
  </sheets>
  <definedNames>
    <definedName name="_xlnm.Print_Area" localSheetId="1">'1. 支出計画書（基本提案のみ）'!$A$1:$K$101</definedName>
    <definedName name="_xlnm.Print_Area" localSheetId="2">'2. 支出計画書（基本提案＋追加提案）'!$A$1:$K$191</definedName>
    <definedName name="_xlnm.Print_Area" localSheetId="4">'4. 【参考】費用項目の区分リスト'!$A$1:$F$80</definedName>
    <definedName name="_xlnm.Print_Titles" localSheetId="1">'1. 支出計画書（基本提案のみ）'!$3:$6</definedName>
    <definedName name="_xlnm.Print_Titles" localSheetId="2">'2. 支出計画書（基本提案＋追加提案）'!$3:$6</definedName>
    <definedName name="_xlnm.Print_Titles" localSheetId="4">'4. 【参考】費用項目の区分リスト'!$2:$3</definedName>
    <definedName name="印刷範囲" localSheetId="1">#REF!</definedName>
    <definedName name="印刷範囲" localSheetId="2">#REF!</definedName>
    <definedName name="印刷範囲" localSheetId="4">#REF!</definedName>
    <definedName name="印刷範囲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7" i="19" l="1"/>
  <c r="I89" i="19"/>
  <c r="J21" i="11"/>
  <c r="I22" i="11"/>
  <c r="E12" i="14" l="1"/>
  <c r="I153" i="19" l="1"/>
  <c r="I149" i="19"/>
  <c r="I145" i="19"/>
  <c r="I141" i="19"/>
  <c r="I45" i="19"/>
  <c r="I44" i="19"/>
  <c r="I41" i="19"/>
  <c r="I40" i="19"/>
  <c r="I38" i="19"/>
  <c r="I37" i="19"/>
  <c r="I36" i="19"/>
  <c r="J35" i="19" s="1"/>
  <c r="I58" i="19"/>
  <c r="I57" i="19"/>
  <c r="I54" i="19"/>
  <c r="I53" i="19"/>
  <c r="I51" i="19"/>
  <c r="I50" i="19"/>
  <c r="I49" i="19"/>
  <c r="I71" i="19"/>
  <c r="I70" i="19"/>
  <c r="I67" i="19"/>
  <c r="I66" i="19"/>
  <c r="I64" i="19"/>
  <c r="I63" i="19"/>
  <c r="I62" i="19"/>
  <c r="J61" i="19" s="1"/>
  <c r="I32" i="19"/>
  <c r="I31" i="19"/>
  <c r="I28" i="19"/>
  <c r="I27" i="19"/>
  <c r="I25" i="19"/>
  <c r="J22" i="19" s="1"/>
  <c r="I24" i="19"/>
  <c r="I23" i="19"/>
  <c r="J8" i="19"/>
  <c r="I19" i="19"/>
  <c r="I18" i="19"/>
  <c r="I15" i="19"/>
  <c r="I14" i="19"/>
  <c r="I12" i="19"/>
  <c r="I11" i="19"/>
  <c r="I10" i="19"/>
  <c r="J48" i="19" l="1"/>
  <c r="I163" i="19"/>
  <c r="J162" i="19" s="1"/>
  <c r="I158" i="19"/>
  <c r="J157" i="19"/>
  <c r="I136" i="19"/>
  <c r="I132" i="19"/>
  <c r="I128" i="19"/>
  <c r="I124" i="19"/>
  <c r="I120" i="19"/>
  <c r="I84" i="19"/>
  <c r="I83" i="19"/>
  <c r="I80" i="19"/>
  <c r="I79" i="19"/>
  <c r="I77" i="19"/>
  <c r="I76" i="19"/>
  <c r="I75" i="19"/>
  <c r="I51" i="11"/>
  <c r="I55" i="11"/>
  <c r="I59" i="11"/>
  <c r="I18" i="11"/>
  <c r="I10" i="11"/>
  <c r="I9" i="11"/>
  <c r="I11" i="11"/>
  <c r="J74" i="19" l="1"/>
  <c r="J7" i="19" s="1"/>
  <c r="J168" i="19" s="1"/>
  <c r="J169" i="19" s="1"/>
  <c r="J118" i="19"/>
  <c r="I47" i="11"/>
  <c r="J46" i="11" s="1"/>
  <c r="I68" i="11" l="1"/>
  <c r="I73" i="11"/>
  <c r="J72" i="11" s="1"/>
  <c r="J67" i="11" l="1"/>
  <c r="I13" i="11" l="1"/>
  <c r="I14" i="11"/>
  <c r="I17" i="11"/>
  <c r="J8" i="11" l="1"/>
  <c r="J7" i="11" l="1"/>
  <c r="J78" i="11" s="1"/>
  <c r="J79" i="11" s="1"/>
</calcChain>
</file>

<file path=xl/sharedStrings.xml><?xml version="1.0" encoding="utf-8"?>
<sst xmlns="http://schemas.openxmlformats.org/spreadsheetml/2006/main" count="514" uniqueCount="154">
  <si>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</si>
  <si>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</si>
  <si>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</si>
  <si>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</si>
  <si>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</si>
  <si>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</si>
  <si>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</si>
  <si>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その他</t>
  </si>
  <si>
    <t>その他</t>
    <rPh sb="2" eb="3">
      <t>タ</t>
    </rPh>
    <phoneticPr fontId="2"/>
  </si>
  <si>
    <t>ネットワーク環境</t>
    <rPh sb="6" eb="8">
      <t>カンキョウ</t>
    </rPh>
    <phoneticPr fontId="2"/>
  </si>
  <si>
    <t>システム環境</t>
    <rPh sb="4" eb="6">
      <t>カンキョウ</t>
    </rPh>
    <phoneticPr fontId="2"/>
  </si>
  <si>
    <t>その他</t>
    <rPh sb="2" eb="3">
      <t>タ</t>
    </rPh>
    <phoneticPr fontId="2"/>
  </si>
  <si>
    <t>実証フィールド借料</t>
    <rPh sb="0" eb="2">
      <t>ジッショウ</t>
    </rPh>
    <rPh sb="7" eb="9">
      <t>シャクリョウ</t>
    </rPh>
    <phoneticPr fontId="2"/>
  </si>
  <si>
    <t>90日×</t>
    <rPh sb="2" eb="3">
      <t>ニチ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</si>
  <si>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</si>
  <si>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</si>
  <si>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</si>
  <si>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</si>
  <si>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</si>
  <si>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</si>
  <si>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1台</t>
    <rPh sb="1" eb="2">
      <t>ダイ</t>
    </rPh>
    <phoneticPr fontId="2"/>
  </si>
  <si>
    <t>費用区分</t>
    <rPh sb="0" eb="2">
      <t>ヒヨウ</t>
    </rPh>
    <rPh sb="2" eb="4">
      <t>クブン</t>
    </rPh>
    <phoneticPr fontId="2"/>
  </si>
  <si>
    <t>クラウド環境構築費</t>
    <rPh sb="4" eb="6">
      <t>カンキョウ</t>
    </rPh>
    <rPh sb="6" eb="9">
      <t>コウチクヒ</t>
    </rPh>
    <phoneticPr fontId="2"/>
  </si>
  <si>
    <t>課題システム構築作業費</t>
    <rPh sb="0" eb="2">
      <t>カダイ</t>
    </rPh>
    <rPh sb="6" eb="8">
      <t>コウチク</t>
    </rPh>
    <rPh sb="8" eb="10">
      <t>サギョウ</t>
    </rPh>
    <rPh sb="10" eb="11">
      <t>ヒ</t>
    </rPh>
    <phoneticPr fontId="2"/>
  </si>
  <si>
    <t>旅費・交通費</t>
    <rPh sb="0" eb="2">
      <t>リョヒ</t>
    </rPh>
    <rPh sb="3" eb="6">
      <t>コウツウヒ</t>
    </rPh>
    <phoneticPr fontId="2"/>
  </si>
  <si>
    <t>５Gネットワーク環境構築費</t>
    <rPh sb="8" eb="10">
      <t>カンキョウ</t>
    </rPh>
    <rPh sb="10" eb="13">
      <t>コウチクヒ</t>
    </rPh>
    <phoneticPr fontId="2"/>
  </si>
  <si>
    <t>アプリケーション開発費</t>
    <rPh sb="8" eb="11">
      <t>カイハツヒ</t>
    </rPh>
    <phoneticPr fontId="2"/>
  </si>
  <si>
    <t>基地局運用費</t>
    <rPh sb="0" eb="3">
      <t>キチキョク</t>
    </rPh>
    <rPh sb="3" eb="6">
      <t>ウンヨウヒ</t>
    </rPh>
    <phoneticPr fontId="2"/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</si>
  <si>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</si>
  <si>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その他ネットワーク環境構築費（LTE、WiFi　等）</t>
    <rPh sb="2" eb="3">
      <t>タ</t>
    </rPh>
    <rPh sb="9" eb="11">
      <t>カンキョウ</t>
    </rPh>
    <rPh sb="11" eb="14">
      <t>コウチクヒ</t>
    </rPh>
    <phoneticPr fontId="2"/>
  </si>
  <si>
    <t>実証作業費</t>
    <rPh sb="0" eb="2">
      <t>ジッショウ</t>
    </rPh>
    <rPh sb="2" eb="4">
      <t>サギョウ</t>
    </rPh>
    <rPh sb="4" eb="5">
      <t>ヒ</t>
    </rPh>
    <phoneticPr fontId="2"/>
  </si>
  <si>
    <t>反射板 [購入費/借料]</t>
    <rPh sb="0" eb="3">
      <t>ハンシャバン</t>
    </rPh>
    <phoneticPr fontId="2"/>
  </si>
  <si>
    <t>解析用PC [購入費/借料]</t>
    <rPh sb="0" eb="2">
      <t>カイセキ</t>
    </rPh>
    <rPh sb="2" eb="3">
      <t>ヨウ</t>
    </rPh>
    <phoneticPr fontId="2"/>
  </si>
  <si>
    <t>ルータ [購入費/借料]</t>
    <phoneticPr fontId="2"/>
  </si>
  <si>
    <t>L３スイッチ [購入費/借料]</t>
    <phoneticPr fontId="2"/>
  </si>
  <si>
    <t>L２スイッチ [購入費/借料]</t>
    <phoneticPr fontId="2"/>
  </si>
  <si>
    <t>カメラ [購入費/借料]</t>
    <phoneticPr fontId="2"/>
  </si>
  <si>
    <t>ドローン [購入費/借料]</t>
    <phoneticPr fontId="2"/>
  </si>
  <si>
    <t>電波伝搬シミュレーション [購入費/借料]</t>
    <rPh sb="0" eb="2">
      <t>デンパ</t>
    </rPh>
    <rPh sb="2" eb="4">
      <t>デンパン</t>
    </rPh>
    <rPh sb="14" eb="17">
      <t>コウニュウヒ</t>
    </rPh>
    <rPh sb="18" eb="20">
      <t>シャクリョウ</t>
    </rPh>
    <phoneticPr fontId="2"/>
  </si>
  <si>
    <t>AIエンジン [購入費/借料]</t>
    <rPh sb="8" eb="11">
      <t>コウニュウヒ</t>
    </rPh>
    <rPh sb="12" eb="14">
      <t>シャクリョウ</t>
    </rPh>
    <phoneticPr fontId="2"/>
  </si>
  <si>
    <t>AI解析用サーバ [購入費/借料]</t>
    <rPh sb="2" eb="4">
      <t>カイセキ</t>
    </rPh>
    <rPh sb="4" eb="5">
      <t>ヨウ</t>
    </rPh>
    <rPh sb="10" eb="13">
      <t>コウニュウヒ</t>
    </rPh>
    <rPh sb="14" eb="16">
      <t>シャクリョウ</t>
    </rPh>
    <phoneticPr fontId="2"/>
  </si>
  <si>
    <t>映像配信システムサーバ [購入費/借料]</t>
    <rPh sb="0" eb="2">
      <t>エイゾウ</t>
    </rPh>
    <rPh sb="2" eb="4">
      <t>ハイシン</t>
    </rPh>
    <rPh sb="13" eb="16">
      <t>コウニュウヒ</t>
    </rPh>
    <rPh sb="17" eb="19">
      <t>シャクリョウ</t>
    </rPh>
    <phoneticPr fontId="2"/>
  </si>
  <si>
    <t>GNSSアンテナ [購入費/借料]</t>
    <phoneticPr fontId="2"/>
  </si>
  <si>
    <t>GNSS受信機 [購入費/借料]</t>
    <rPh sb="4" eb="7">
      <t>ジュシンキ</t>
    </rPh>
    <phoneticPr fontId="2"/>
  </si>
  <si>
    <t>VPNルータ [購入費/借料]</t>
    <phoneticPr fontId="2"/>
  </si>
  <si>
    <t>コア装置 [購入費/借料]</t>
    <rPh sb="6" eb="9">
      <t>コウニュウヒ</t>
    </rPh>
    <rPh sb="10" eb="12">
      <t>シャクリョウ</t>
    </rPh>
    <phoneticPr fontId="2"/>
  </si>
  <si>
    <t>モニタ [購入費/借料]</t>
    <phoneticPr fontId="2"/>
  </si>
  <si>
    <t>エンコーダ [購入費/借料]</t>
    <phoneticPr fontId="2"/>
  </si>
  <si>
    <t>デコーダ [購入費/借料]</t>
    <phoneticPr fontId="2"/>
  </si>
  <si>
    <t>車 [購入費/借料]</t>
    <rPh sb="0" eb="1">
      <t>クルマ</t>
    </rPh>
    <phoneticPr fontId="2"/>
  </si>
  <si>
    <t>基地局 [購入費/借料]</t>
    <rPh sb="0" eb="3">
      <t>キチキョク</t>
    </rPh>
    <phoneticPr fontId="2"/>
  </si>
  <si>
    <t>アンテナ [購入費/借料]</t>
    <phoneticPr fontId="2"/>
  </si>
  <si>
    <t>BBU装置 [購入費/借料]</t>
    <rPh sb="3" eb="5">
      <t>ソウチ</t>
    </rPh>
    <phoneticPr fontId="2"/>
  </si>
  <si>
    <t>端末 [購入費/借料]</t>
    <rPh sb="0" eb="2">
      <t>タンマツ</t>
    </rPh>
    <rPh sb="4" eb="7">
      <t>コウニュウヒ</t>
    </rPh>
    <rPh sb="8" eb="10">
      <t>シャクリョウ</t>
    </rPh>
    <phoneticPr fontId="2"/>
  </si>
  <si>
    <t>（中項目）</t>
    <rPh sb="1" eb="2">
      <t>チュウ</t>
    </rPh>
    <rPh sb="2" eb="4">
      <t>コウモク</t>
    </rPh>
    <phoneticPr fontId="2"/>
  </si>
  <si>
    <t>端末 [借料]</t>
    <rPh sb="0" eb="2">
      <t>タンマツ</t>
    </rPh>
    <rPh sb="4" eb="6">
      <t>シャクリョウ</t>
    </rPh>
    <phoneticPr fontId="2"/>
  </si>
  <si>
    <t>実証フィールド [借料]</t>
    <rPh sb="0" eb="2">
      <t>ジッショウ</t>
    </rPh>
    <rPh sb="9" eb="11">
      <t>シャクリョウ</t>
    </rPh>
    <phoneticPr fontId="2"/>
  </si>
  <si>
    <t>スペクトルアナライザ [借料]</t>
    <rPh sb="12" eb="14">
      <t>シャクリョウ</t>
    </rPh>
    <phoneticPr fontId="2"/>
  </si>
  <si>
    <t>2　間接経費（一般管理費のみ）</t>
    <rPh sb="2" eb="6">
      <t>カンセツケイヒ</t>
    </rPh>
    <rPh sb="7" eb="12">
      <t>イッパンカンリヒ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</si>
  <si>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</si>
  <si>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</si>
  <si>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</si>
  <si>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</si>
  <si>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実証フィールド [購入費/借料]</t>
    <rPh sb="0" eb="2">
      <t>ジッショウ</t>
    </rPh>
    <rPh sb="9" eb="12">
      <t>コウニュウヒ</t>
    </rPh>
    <rPh sb="13" eb="15">
      <t>シャクリョウ</t>
    </rPh>
    <phoneticPr fontId="2"/>
  </si>
  <si>
    <t>1式×60日×</t>
    <rPh sb="1" eb="2">
      <t>シキ</t>
    </rPh>
    <rPh sb="5" eb="6">
      <t>ニチ</t>
    </rPh>
    <phoneticPr fontId="2"/>
  </si>
  <si>
    <t>記</t>
  </si>
  <si>
    <t>　標記について、下記の費用負担が発生する見込みです。</t>
    <rPh sb="8" eb="10">
      <t>カキ</t>
    </rPh>
    <phoneticPr fontId="10"/>
  </si>
  <si>
    <t>　２．経費内訳</t>
    <rPh sb="3" eb="5">
      <t>ケイヒ</t>
    </rPh>
    <rPh sb="5" eb="7">
      <t>ウチワケ</t>
    </rPh>
    <phoneticPr fontId="2"/>
  </si>
  <si>
    <t>RU装置 [購入費/借料]</t>
    <rPh sb="2" eb="4">
      <t>ソウチ</t>
    </rPh>
    <phoneticPr fontId="2"/>
  </si>
  <si>
    <t>DU装置 [購入費/借料]</t>
    <phoneticPr fontId="2"/>
  </si>
  <si>
    <t>CU装置 [購入費/借料]</t>
    <phoneticPr fontId="2"/>
  </si>
  <si>
    <t>人件費</t>
  </si>
  <si>
    <t>旅費</t>
    <rPh sb="0" eb="2">
      <t>リョヒ</t>
    </rPh>
    <phoneticPr fontId="2"/>
  </si>
  <si>
    <t>基地局ソフトウェア [購入費/借料]</t>
    <rPh sb="0" eb="3">
      <t>キチキョク</t>
    </rPh>
    <phoneticPr fontId="2"/>
  </si>
  <si>
    <t>民間の費用負担に関する申告書</t>
    <rPh sb="0" eb="2">
      <t>ミンカン</t>
    </rPh>
    <rPh sb="3" eb="5">
      <t>ヒヨウ</t>
    </rPh>
    <rPh sb="5" eb="7">
      <t>フタン</t>
    </rPh>
    <rPh sb="8" eb="9">
      <t>カン</t>
    </rPh>
    <rPh sb="11" eb="14">
      <t>シンコクショ</t>
    </rPh>
    <phoneticPr fontId="10"/>
  </si>
  <si>
    <t>[実証件名を記載]</t>
    <rPh sb="1" eb="3">
      <t>ジッショウ</t>
    </rPh>
    <rPh sb="3" eb="5">
      <t>ケンメイ</t>
    </rPh>
    <rPh sb="6" eb="8">
      <t>キサイ</t>
    </rPh>
    <phoneticPr fontId="2"/>
  </si>
  <si>
    <t>I.電波伝搬モデルの精緻化</t>
    <rPh sb="2" eb="4">
      <t>デンパ</t>
    </rPh>
    <rPh sb="4" eb="6">
      <t>デンパン</t>
    </rPh>
    <rPh sb="10" eb="12">
      <t>セイチ</t>
    </rPh>
    <rPh sb="12" eb="13">
      <t>カ</t>
    </rPh>
    <phoneticPr fontId="2"/>
  </si>
  <si>
    <t>II.電波反射板によるエリア構築の柔軟化</t>
    <rPh sb="3" eb="5">
      <t>デンパ</t>
    </rPh>
    <rPh sb="5" eb="7">
      <t>ハンシャ</t>
    </rPh>
    <rPh sb="7" eb="8">
      <t>バン</t>
    </rPh>
    <rPh sb="14" eb="16">
      <t>コウチク</t>
    </rPh>
    <rPh sb="17" eb="19">
      <t>ジュウナン</t>
    </rPh>
    <rPh sb="19" eb="20">
      <t>カ</t>
    </rPh>
    <phoneticPr fontId="2"/>
  </si>
  <si>
    <t>III.準同期TDDの追加パターンの開発</t>
    <rPh sb="4" eb="5">
      <t>ジュン</t>
    </rPh>
    <rPh sb="5" eb="7">
      <t>ドウキ</t>
    </rPh>
    <rPh sb="11" eb="13">
      <t>ツイカ</t>
    </rPh>
    <rPh sb="18" eb="20">
      <t>カイハツ</t>
    </rPh>
    <phoneticPr fontId="2"/>
  </si>
  <si>
    <t>報告書作成作業費</t>
    <rPh sb="0" eb="3">
      <t>ホウコクショ</t>
    </rPh>
    <rPh sb="3" eb="5">
      <t>サクセイ</t>
    </rPh>
    <rPh sb="5" eb="7">
      <t>サギョウ</t>
    </rPh>
    <rPh sb="7" eb="8">
      <t>ヒ</t>
    </rPh>
    <phoneticPr fontId="2"/>
  </si>
  <si>
    <t>4人×40時間×</t>
    <rPh sb="5" eb="7">
      <t>ジカン</t>
    </rPh>
    <phoneticPr fontId="2"/>
  </si>
  <si>
    <t>ア. 実証環境の構築</t>
    <rPh sb="3" eb="5">
      <t>ジッショウ</t>
    </rPh>
    <rPh sb="5" eb="7">
      <t>カンキョウ</t>
    </rPh>
    <rPh sb="8" eb="10">
      <t>コウチク</t>
    </rPh>
    <phoneticPr fontId="2"/>
  </si>
  <si>
    <t>エ. 普及啓発活動の実施</t>
    <rPh sb="3" eb="5">
      <t>フキュウ</t>
    </rPh>
    <rPh sb="5" eb="7">
      <t>ケイハツ</t>
    </rPh>
    <rPh sb="7" eb="9">
      <t>カツドウ</t>
    </rPh>
    <rPh sb="10" eb="12">
      <t>ジッシ</t>
    </rPh>
    <phoneticPr fontId="2"/>
  </si>
  <si>
    <t>オ. 成果報告書の作成</t>
    <rPh sb="3" eb="5">
      <t>セイカ</t>
    </rPh>
    <rPh sb="5" eb="8">
      <t>ホウコクショ</t>
    </rPh>
    <rPh sb="9" eb="11">
      <t>サクセイ</t>
    </rPh>
    <phoneticPr fontId="2"/>
  </si>
  <si>
    <t>6人×10時間×</t>
    <rPh sb="5" eb="7">
      <t>ジカン</t>
    </rPh>
    <phoneticPr fontId="2"/>
  </si>
  <si>
    <t>イベント作業費</t>
    <rPh sb="4" eb="6">
      <t>サギョウ</t>
    </rPh>
    <rPh sb="6" eb="7">
      <t>ヒ</t>
    </rPh>
    <phoneticPr fontId="2"/>
  </si>
  <si>
    <t>[実証件名を記載]</t>
    <rPh sb="1" eb="3">
      <t>ジッショウ</t>
    </rPh>
    <rPh sb="3" eb="5">
      <t>ケンメイ</t>
    </rPh>
    <rPh sb="6" eb="8">
      <t>キサイ</t>
    </rPh>
    <phoneticPr fontId="10"/>
  </si>
  <si>
    <t>[実証件名を記載]に必要な経費</t>
    <rPh sb="6" eb="8">
      <t>キサイ</t>
    </rPh>
    <phoneticPr fontId="2"/>
  </si>
  <si>
    <t>　１．合計</t>
    <rPh sb="3" eb="5">
      <t>ゴウケイ</t>
    </rPh>
    <phoneticPr fontId="2"/>
  </si>
  <si>
    <t>ドローン [購入費]</t>
    <rPh sb="6" eb="9">
      <t>コウニュウヒ</t>
    </rPh>
    <phoneticPr fontId="2"/>
  </si>
  <si>
    <t>基本提案のみ</t>
    <rPh sb="0" eb="2">
      <t>キホン</t>
    </rPh>
    <rPh sb="2" eb="4">
      <t>テイアン</t>
    </rPh>
    <phoneticPr fontId="2"/>
  </si>
  <si>
    <t>イ. ローカル５Ｇの電波伝搬特性等に関する技術的検討</t>
    <phoneticPr fontId="2"/>
  </si>
  <si>
    <t>基本提案＋追加提案</t>
    <rPh sb="0" eb="2">
      <t>キホン</t>
    </rPh>
    <rPh sb="2" eb="4">
      <t>テイアン</t>
    </rPh>
    <rPh sb="5" eb="7">
      <t>ツイカ</t>
    </rPh>
    <rPh sb="7" eb="9">
      <t>テイアン</t>
    </rPh>
    <phoneticPr fontId="2"/>
  </si>
  <si>
    <t>＜本様式での提出物の作成にあたっての注意点＞</t>
    <rPh sb="1" eb="2">
      <t>ホン</t>
    </rPh>
    <rPh sb="2" eb="4">
      <t>ヨウシキ</t>
    </rPh>
    <rPh sb="6" eb="8">
      <t>テイシュツ</t>
    </rPh>
    <rPh sb="8" eb="9">
      <t>ブツ</t>
    </rPh>
    <rPh sb="10" eb="12">
      <t>サクセイ</t>
    </rPh>
    <rPh sb="18" eb="21">
      <t>チュウイテン</t>
    </rPh>
    <phoneticPr fontId="2"/>
  </si>
  <si>
    <t>⑤</t>
    <phoneticPr fontId="2"/>
  </si>
  <si>
    <t>I. ローカル５Ｇを用いたソリューションの有効性等に関する検証</t>
    <rPh sb="10" eb="11">
      <t>モチ</t>
    </rPh>
    <rPh sb="21" eb="24">
      <t>ユウコウセイ</t>
    </rPh>
    <rPh sb="24" eb="25">
      <t>トウ</t>
    </rPh>
    <rPh sb="26" eb="27">
      <t>カン</t>
    </rPh>
    <rPh sb="29" eb="31">
      <t>ケンショウ</t>
    </rPh>
    <phoneticPr fontId="2"/>
  </si>
  <si>
    <t>III. ローカル５Ｇの実装に向けた課題の抽出及び解決策の検討</t>
    <rPh sb="12" eb="14">
      <t>ジッソウ</t>
    </rPh>
    <rPh sb="15" eb="16">
      <t>ム</t>
    </rPh>
    <rPh sb="18" eb="20">
      <t>カダイ</t>
    </rPh>
    <rPh sb="21" eb="23">
      <t>チュウシュツ</t>
    </rPh>
    <rPh sb="23" eb="24">
      <t>オヨ</t>
    </rPh>
    <rPh sb="25" eb="28">
      <t>カイケツサク</t>
    </rPh>
    <rPh sb="29" eb="31">
      <t>ケントウ</t>
    </rPh>
    <phoneticPr fontId="2"/>
  </si>
  <si>
    <t>IV. ローカル５Ｇの実装計画の見直し</t>
    <rPh sb="11" eb="13">
      <t>ジッソウ</t>
    </rPh>
    <rPh sb="13" eb="15">
      <t>ケイカク</t>
    </rPh>
    <rPh sb="16" eb="18">
      <t>ミナオ</t>
    </rPh>
    <phoneticPr fontId="2"/>
  </si>
  <si>
    <t>＜課題実証における追加提案＞</t>
    <phoneticPr fontId="2"/>
  </si>
  <si>
    <t>3　合計</t>
    <rPh sb="2" eb="4">
      <t>ゴウケイ</t>
    </rPh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</si>
  <si>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</si>
  <si>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</si>
  <si>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（単位：円、税込）</t>
    <rPh sb="6" eb="8">
      <t>ゼイコ</t>
    </rPh>
    <phoneticPr fontId="2"/>
  </si>
  <si>
    <t>エ. 普及啓発活動の実施</t>
    <phoneticPr fontId="2"/>
  </si>
  <si>
    <t>オ. 成果報告書の作成</t>
    <phoneticPr fontId="2"/>
  </si>
  <si>
    <t>報告書作成作業費</t>
    <phoneticPr fontId="2"/>
  </si>
  <si>
    <t>イベント作業費</t>
    <phoneticPr fontId="2"/>
  </si>
  <si>
    <t>物品・ソフトウェア等購入費</t>
  </si>
  <si>
    <t>印刷</t>
    <rPh sb="0" eb="2">
      <t>インサツ</t>
    </rPh>
    <phoneticPr fontId="2"/>
  </si>
  <si>
    <t>IV. ローカル５Ｇの実装シナリオの見直し</t>
    <rPh sb="11" eb="13">
      <t>ジッソウ</t>
    </rPh>
    <rPh sb="18" eb="20">
      <t>ミナオ</t>
    </rPh>
    <phoneticPr fontId="2"/>
  </si>
  <si>
    <t>検討作業費</t>
    <rPh sb="0" eb="2">
      <t>ケントウ</t>
    </rPh>
    <rPh sb="2" eb="4">
      <t>サギョウ</t>
    </rPh>
    <rPh sb="4" eb="5">
      <t>ヒ</t>
    </rPh>
    <phoneticPr fontId="2"/>
  </si>
  <si>
    <t>2人×50時間×</t>
    <rPh sb="5" eb="7">
      <t>ジカン</t>
    </rPh>
    <phoneticPr fontId="2"/>
  </si>
  <si>
    <t>人件費</t>
    <phoneticPr fontId="2"/>
  </si>
  <si>
    <t>物品リース、レンタル費、クラウドサーバー利用費</t>
  </si>
  <si>
    <t>物品リース、レンタル費、クラウドサーバー利用費</t>
    <rPh sb="0" eb="2">
      <t>ブッピン</t>
    </rPh>
    <rPh sb="10" eb="11">
      <t>ヒ</t>
    </rPh>
    <rPh sb="20" eb="22">
      <t>リヨウ</t>
    </rPh>
    <rPh sb="22" eb="23">
      <t>ヒ</t>
    </rPh>
    <phoneticPr fontId="2"/>
  </si>
  <si>
    <t>物品・ソフトウェア等購入費</t>
    <phoneticPr fontId="2"/>
  </si>
  <si>
    <t>印刷、写真撮影、翻訳、デザインなど専門業者への外注費</t>
  </si>
  <si>
    <t>印刷、写真撮影、翻訳、デザインなど専門業者への外注費</t>
    <phoneticPr fontId="2"/>
  </si>
  <si>
    <t>その他</t>
    <rPh sb="1" eb="2">
      <t>タ</t>
    </rPh>
    <phoneticPr fontId="2"/>
  </si>
  <si>
    <t>（直接経費+間接経費）</t>
  </si>
  <si>
    <t>ア. 実証環境の構築（基本提案）</t>
    <rPh sb="3" eb="5">
      <t>ジッショウ</t>
    </rPh>
    <rPh sb="5" eb="7">
      <t>カンキョウ</t>
    </rPh>
    <rPh sb="8" eb="10">
      <t>コウチク</t>
    </rPh>
    <phoneticPr fontId="2"/>
  </si>
  <si>
    <t>＜技術実証における追加提案＞</t>
    <phoneticPr fontId="2"/>
  </si>
  <si>
    <t>＜基本提案＞</t>
    <phoneticPr fontId="2"/>
  </si>
  <si>
    <t>＜課題実証における追加提案（課題1）＞</t>
    <phoneticPr fontId="2"/>
  </si>
  <si>
    <t>＜課題実証における追加提案（課題2）＞</t>
    <phoneticPr fontId="2"/>
  </si>
  <si>
    <t>＜課題実証における追加提案（課題3）＞</t>
    <phoneticPr fontId="2"/>
  </si>
  <si>
    <t>＜課題実証における追加提案（課題4）＞</t>
    <phoneticPr fontId="2"/>
  </si>
  <si>
    <t>課題実証における追加提案
課題1：ローカル５Ｇを用いたソリューションの高度化に関する実証</t>
    <rPh sb="0" eb="2">
      <t>カダイ</t>
    </rPh>
    <rPh sb="2" eb="4">
      <t>ジッショウ</t>
    </rPh>
    <rPh sb="8" eb="10">
      <t>ツイカ</t>
    </rPh>
    <rPh sb="10" eb="12">
      <t>テイアン</t>
    </rPh>
    <rPh sb="13" eb="15">
      <t>カダイ</t>
    </rPh>
    <rPh sb="24" eb="25">
      <t>モチ</t>
    </rPh>
    <rPh sb="35" eb="38">
      <t>コウドカ</t>
    </rPh>
    <rPh sb="39" eb="40">
      <t>カン</t>
    </rPh>
    <rPh sb="42" eb="44">
      <t>ジッショウ</t>
    </rPh>
    <phoneticPr fontId="2"/>
  </si>
  <si>
    <t>課題実証における追加提案
課題2：ローカル５Ｇ等ネットワークの性能要件に基づくユーザインターフェースの改善に関する実証</t>
    <rPh sb="0" eb="2">
      <t>カダイ</t>
    </rPh>
    <rPh sb="2" eb="4">
      <t>ジッショウ</t>
    </rPh>
    <rPh sb="8" eb="10">
      <t>ツイカ</t>
    </rPh>
    <rPh sb="10" eb="12">
      <t>テイアン</t>
    </rPh>
    <rPh sb="13" eb="15">
      <t>カダイ</t>
    </rPh>
    <rPh sb="23" eb="24">
      <t>ナド</t>
    </rPh>
    <rPh sb="31" eb="33">
      <t>セイノウ</t>
    </rPh>
    <rPh sb="33" eb="35">
      <t>ヨウケン</t>
    </rPh>
    <rPh sb="36" eb="37">
      <t>モト</t>
    </rPh>
    <rPh sb="51" eb="53">
      <t>カイゼン</t>
    </rPh>
    <rPh sb="54" eb="55">
      <t>カン</t>
    </rPh>
    <rPh sb="57" eb="59">
      <t>ジッショウ</t>
    </rPh>
    <phoneticPr fontId="2"/>
  </si>
  <si>
    <t>課題実証における追加提案
課題3：ローカル５Ｇ等ネットワークの安定性・信頼性の向上に関する実証</t>
    <rPh sb="0" eb="2">
      <t>カダイ</t>
    </rPh>
    <rPh sb="2" eb="4">
      <t>ジッショウ</t>
    </rPh>
    <rPh sb="8" eb="10">
      <t>ツイカ</t>
    </rPh>
    <rPh sb="10" eb="12">
      <t>テイアン</t>
    </rPh>
    <rPh sb="13" eb="15">
      <t>カダイ</t>
    </rPh>
    <rPh sb="23" eb="24">
      <t>ナド</t>
    </rPh>
    <rPh sb="31" eb="34">
      <t>アンテイセイ</t>
    </rPh>
    <rPh sb="35" eb="38">
      <t>シンライセイ</t>
    </rPh>
    <rPh sb="39" eb="41">
      <t>コウジョウ</t>
    </rPh>
    <rPh sb="42" eb="43">
      <t>カン</t>
    </rPh>
    <rPh sb="45" eb="47">
      <t>ジッショウ</t>
    </rPh>
    <phoneticPr fontId="2"/>
  </si>
  <si>
    <t>課題実証における追加提案
課題4：上記以外で早期実装に向けた課題解決に関する実証</t>
    <phoneticPr fontId="2"/>
  </si>
  <si>
    <t>I. ローカル５Ｇを用いたソリューションの有効性等に関する検証</t>
    <rPh sb="10" eb="11">
      <t>モチ</t>
    </rPh>
    <rPh sb="21" eb="25">
      <t>ユウコウセイナド</t>
    </rPh>
    <rPh sb="26" eb="27">
      <t>カン</t>
    </rPh>
    <rPh sb="29" eb="31">
      <t>ケンショウ</t>
    </rPh>
    <phoneticPr fontId="2"/>
  </si>
  <si>
    <t>検討作業費</t>
    <phoneticPr fontId="2"/>
  </si>
  <si>
    <t>【参考】費用項目の区分リスト（例）</t>
    <rPh sb="1" eb="3">
      <t>サンコウ</t>
    </rPh>
    <rPh sb="4" eb="6">
      <t>ヒヨウ</t>
    </rPh>
    <rPh sb="6" eb="8">
      <t>コウモク</t>
    </rPh>
    <rPh sb="9" eb="11">
      <t>クブン</t>
    </rPh>
    <rPh sb="15" eb="16">
      <t>レイ</t>
    </rPh>
    <phoneticPr fontId="2"/>
  </si>
  <si>
    <t>技術実証における追加提案</t>
    <rPh sb="0" eb="2">
      <t>ギジュツ</t>
    </rPh>
    <rPh sb="2" eb="4">
      <t>ジッショウ</t>
    </rPh>
    <rPh sb="8" eb="10">
      <t>ツイカ</t>
    </rPh>
    <rPh sb="10" eb="12">
      <t>テイアン</t>
    </rPh>
    <phoneticPr fontId="2"/>
  </si>
  <si>
    <t>IV.その他のテーマ</t>
    <rPh sb="5" eb="6">
      <t>タ</t>
    </rPh>
    <phoneticPr fontId="2"/>
  </si>
  <si>
    <t>＜技術実証における追加提案＞</t>
    <rPh sb="1" eb="3">
      <t>ギジュツ</t>
    </rPh>
    <phoneticPr fontId="2"/>
  </si>
  <si>
    <t>⑥</t>
    <phoneticPr fontId="2"/>
  </si>
  <si>
    <r>
      <t>本様式は本シートの他、以下の4つのシートで構成される。
1. 支出計画書（基本提案のみ）
2. 支出計画書（基本提案＋追加提案）
3. 民間の費用負担に関する申告書
4. 【参考】費用項目の区分リスト
・実証コンソーシアムは、</t>
    </r>
    <r>
      <rPr>
        <b/>
        <u/>
        <sz val="11"/>
        <rFont val="ＭＳ Ｐゴシック"/>
        <family val="3"/>
        <charset val="128"/>
      </rPr>
      <t>必ず</t>
    </r>
    <r>
      <rPr>
        <sz val="11"/>
        <rFont val="ＭＳ Ｐゴシック"/>
        <family val="3"/>
        <charset val="128"/>
      </rPr>
      <t>「1. 支出計画書（基本提案のみ）」及び「3. 民間の費用負担に関する申告書」を作成すること。
・実証コンソーシアムは、追加提案を実施する場合、上記に加えて「2. 支出計画書（基本提案＋追加提案）」を作成すること。
・実証コンソーシアムは、本様式での提出物の作成にあたっては、各シートの注意点を熟読すること。</t>
    </r>
    <rPh sb="0" eb="1">
      <t>ホン</t>
    </rPh>
    <rPh sb="1" eb="3">
      <t>ヨウシキ</t>
    </rPh>
    <rPh sb="4" eb="5">
      <t>ホン</t>
    </rPh>
    <rPh sb="9" eb="10">
      <t>ホカ</t>
    </rPh>
    <rPh sb="11" eb="13">
      <t>イカ</t>
    </rPh>
    <rPh sb="21" eb="23">
      <t>コウセイ</t>
    </rPh>
    <rPh sb="31" eb="33">
      <t>シシュツ</t>
    </rPh>
    <rPh sb="33" eb="35">
      <t>ケイカク</t>
    </rPh>
    <rPh sb="35" eb="36">
      <t>ショ</t>
    </rPh>
    <rPh sb="37" eb="39">
      <t>キホン</t>
    </rPh>
    <rPh sb="39" eb="41">
      <t>テイアン</t>
    </rPh>
    <rPh sb="48" eb="50">
      <t>シシュツ</t>
    </rPh>
    <rPh sb="50" eb="52">
      <t>ケイカク</t>
    </rPh>
    <rPh sb="52" eb="53">
      <t>ショ</t>
    </rPh>
    <rPh sb="54" eb="56">
      <t>キホン</t>
    </rPh>
    <rPh sb="56" eb="58">
      <t>テイアン</t>
    </rPh>
    <rPh sb="59" eb="61">
      <t>ツイカ</t>
    </rPh>
    <rPh sb="61" eb="63">
      <t>テイアン</t>
    </rPh>
    <rPh sb="68" eb="70">
      <t>ミンカン</t>
    </rPh>
    <rPh sb="71" eb="73">
      <t>ヒヨウ</t>
    </rPh>
    <rPh sb="73" eb="75">
      <t>フタン</t>
    </rPh>
    <rPh sb="76" eb="77">
      <t>カン</t>
    </rPh>
    <rPh sb="79" eb="82">
      <t>シンコクショ</t>
    </rPh>
    <rPh sb="87" eb="89">
      <t>サンコウ</t>
    </rPh>
    <rPh sb="90" eb="92">
      <t>ヒヨウ</t>
    </rPh>
    <rPh sb="92" eb="94">
      <t>コウモク</t>
    </rPh>
    <rPh sb="95" eb="97">
      <t>クブン</t>
    </rPh>
    <rPh sb="103" eb="105">
      <t>ジッショウ</t>
    </rPh>
    <rPh sb="114" eb="115">
      <t>カナラ</t>
    </rPh>
    <rPh sb="120" eb="122">
      <t>シシュツ</t>
    </rPh>
    <rPh sb="122" eb="124">
      <t>ケイカク</t>
    </rPh>
    <rPh sb="124" eb="125">
      <t>ショ</t>
    </rPh>
    <rPh sb="126" eb="128">
      <t>キホン</t>
    </rPh>
    <rPh sb="128" eb="130">
      <t>テイアン</t>
    </rPh>
    <rPh sb="134" eb="135">
      <t>オヨ</t>
    </rPh>
    <rPh sb="140" eb="142">
      <t>ミンカン</t>
    </rPh>
    <rPh sb="143" eb="145">
      <t>ヒヨウ</t>
    </rPh>
    <rPh sb="145" eb="147">
      <t>フタン</t>
    </rPh>
    <rPh sb="148" eb="149">
      <t>カン</t>
    </rPh>
    <rPh sb="151" eb="154">
      <t>シンコクショ</t>
    </rPh>
    <rPh sb="156" eb="158">
      <t>サクセイ</t>
    </rPh>
    <rPh sb="165" eb="167">
      <t>ジッショウ</t>
    </rPh>
    <rPh sb="176" eb="178">
      <t>ツイカ</t>
    </rPh>
    <rPh sb="178" eb="180">
      <t>テイアン</t>
    </rPh>
    <rPh sb="181" eb="183">
      <t>ジッシ</t>
    </rPh>
    <rPh sb="185" eb="187">
      <t>バアイ</t>
    </rPh>
    <rPh sb="188" eb="190">
      <t>ジョウキ</t>
    </rPh>
    <rPh sb="191" eb="192">
      <t>クワ</t>
    </rPh>
    <rPh sb="198" eb="200">
      <t>シシュツ</t>
    </rPh>
    <rPh sb="200" eb="202">
      <t>ケイカク</t>
    </rPh>
    <rPh sb="202" eb="203">
      <t>ショ</t>
    </rPh>
    <rPh sb="204" eb="206">
      <t>キホン</t>
    </rPh>
    <rPh sb="206" eb="208">
      <t>テイアン</t>
    </rPh>
    <rPh sb="209" eb="211">
      <t>ツイカ</t>
    </rPh>
    <rPh sb="211" eb="213">
      <t>テイアン</t>
    </rPh>
    <rPh sb="216" eb="218">
      <t>サクセイ</t>
    </rPh>
    <rPh sb="225" eb="227">
      <t>ジッショウ</t>
    </rPh>
    <rPh sb="236" eb="237">
      <t>ホン</t>
    </rPh>
    <rPh sb="237" eb="239">
      <t>ヨウシキ</t>
    </rPh>
    <rPh sb="241" eb="243">
      <t>テイシュツ</t>
    </rPh>
    <rPh sb="243" eb="244">
      <t>ブツ</t>
    </rPh>
    <rPh sb="245" eb="247">
      <t>サクセイ</t>
    </rPh>
    <rPh sb="254" eb="255">
      <t>カク</t>
    </rPh>
    <rPh sb="259" eb="262">
      <t>チュウイテン</t>
    </rPh>
    <rPh sb="263" eb="265">
      <t>ジュクドク</t>
    </rPh>
    <phoneticPr fontId="2"/>
  </si>
  <si>
    <t>ローカル５Ｇの電波伝搬特性等の測定</t>
    <rPh sb="7" eb="9">
      <t>デンパ</t>
    </rPh>
    <rPh sb="9" eb="11">
      <t>デンパン</t>
    </rPh>
    <rPh sb="11" eb="13">
      <t>トクセイ</t>
    </rPh>
    <rPh sb="13" eb="14">
      <t>トウ</t>
    </rPh>
    <rPh sb="15" eb="17">
      <t>ソクテイ</t>
    </rPh>
    <phoneticPr fontId="2"/>
  </si>
  <si>
    <t>⑦</t>
    <phoneticPr fontId="2"/>
  </si>
  <si>
    <t>スペクトルアナライザ [購入費/借料]</t>
  </si>
  <si>
    <t>RFスキャナ [購入費/借料]</t>
  </si>
  <si>
    <t>DU装置 [購入費/借料]</t>
  </si>
  <si>
    <t>CU装置 [購入費/借料]</t>
  </si>
  <si>
    <t>ルータ [購入費/借料]</t>
  </si>
  <si>
    <t>VPNルータ [購入費/借料]</t>
  </si>
  <si>
    <t>L３スイッチ [購入費/借料]</t>
  </si>
  <si>
    <t>L２スイッチ [購入費/借料]</t>
  </si>
  <si>
    <t>５Gネットワーク環境構築費</t>
  </si>
  <si>
    <t>II.  ローカル５Ｇを用いたソリューションの実装性に関する検証</t>
    <rPh sb="23" eb="25">
      <t>ジッソウ</t>
    </rPh>
    <rPh sb="25" eb="26">
      <t>セイ</t>
    </rPh>
    <rPh sb="27" eb="28">
      <t>カン</t>
    </rPh>
    <rPh sb="30" eb="32">
      <t>ケンショウ</t>
    </rPh>
    <phoneticPr fontId="2"/>
  </si>
  <si>
    <t>ウ. ローカル５Ｇ活用モデルの創出・実装に関する調査検討</t>
    <phoneticPr fontId="2"/>
  </si>
  <si>
    <t>II. ローカル５Ｇを用いたソリューションの実装性に関する検証</t>
    <rPh sb="11" eb="12">
      <t>モチ</t>
    </rPh>
    <rPh sb="22" eb="24">
      <t>ジッソウ</t>
    </rPh>
    <rPh sb="24" eb="25">
      <t>セイ</t>
    </rPh>
    <rPh sb="26" eb="27">
      <t>カン</t>
    </rPh>
    <rPh sb="29" eb="31">
      <t>ケンショウ</t>
    </rPh>
    <phoneticPr fontId="2"/>
  </si>
  <si>
    <t>II. ローカル５Ｇを用いたソリューションの実装性に関する検証</t>
    <rPh sb="22" eb="24">
      <t>ジッソウ</t>
    </rPh>
    <rPh sb="24" eb="25">
      <t>セイ</t>
    </rPh>
    <rPh sb="26" eb="27">
      <t>カン</t>
    </rPh>
    <rPh sb="29" eb="31">
      <t>ケンショウ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</si>
</sst>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  <numFmt numFmtId="181" formatCode="#,##0&quot;円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明朝"/>
      <family val="1"/>
      <charset val="128"/>
    </font>
    <font>
      <sz val="6"/>
      <name val="System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9" fillId="0" borderId="0"/>
  </cellStyleXfs>
  <cellXfs count="132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1" xfId="2" quotePrefix="1" applyFont="1" applyFill="1" applyBorder="1" applyAlignment="1">
      <alignment horizontal="left" vertical="center"/>
    </xf>
    <xf numFmtId="0" fontId="6" fillId="0" borderId="1" xfId="2" quotePrefix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6" fillId="0" borderId="3" xfId="2" applyFont="1" applyFill="1" applyBorder="1" applyAlignment="1">
      <alignment horizontal="left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1" xfId="2" quotePrefix="1" applyFont="1" applyFill="1" applyBorder="1" applyAlignment="1">
      <alignment horizontal="right" vertical="center"/>
    </xf>
    <xf numFmtId="0" fontId="6" fillId="0" borderId="17" xfId="2" applyFont="1" applyFill="1" applyBorder="1" applyAlignment="1">
      <alignment vertical="center" wrapText="1"/>
    </xf>
    <xf numFmtId="0" fontId="6" fillId="0" borderId="16" xfId="2" applyFont="1" applyFill="1" applyBorder="1" applyAlignment="1">
      <alignment vertical="center" wrapText="1"/>
    </xf>
    <xf numFmtId="179" fontId="6" fillId="0" borderId="0" xfId="1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 wrapText="1"/>
    </xf>
    <xf numFmtId="38" fontId="6" fillId="0" borderId="9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/>
    <xf numFmtId="38" fontId="6" fillId="0" borderId="0" xfId="1" applyFont="1" applyFill="1" applyAlignment="1"/>
    <xf numFmtId="0" fontId="4" fillId="0" borderId="0" xfId="2" applyFont="1" applyFill="1" applyAlignment="1"/>
    <xf numFmtId="180" fontId="6" fillId="0" borderId="0" xfId="2" applyNumberFormat="1" applyFont="1" applyFill="1" applyAlignment="1"/>
    <xf numFmtId="0" fontId="4" fillId="0" borderId="0" xfId="2" applyFont="1" applyFill="1" applyAlignment="1">
      <alignment vertical="top" wrapText="1"/>
    </xf>
    <xf numFmtId="0" fontId="5" fillId="0" borderId="0" xfId="2" applyFont="1" applyFill="1" applyAlignment="1">
      <alignment vertical="center"/>
    </xf>
    <xf numFmtId="0" fontId="6" fillId="0" borderId="20" xfId="2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center" vertical="center"/>
    </xf>
    <xf numFmtId="0" fontId="6" fillId="0" borderId="20" xfId="2" quotePrefix="1" applyFont="1" applyFill="1" applyBorder="1" applyAlignment="1">
      <alignment horizontal="right" vertical="center"/>
    </xf>
    <xf numFmtId="0" fontId="6" fillId="0" borderId="21" xfId="2" quotePrefix="1" applyFont="1" applyFill="1" applyBorder="1" applyAlignment="1">
      <alignment horizontal="left" vertical="center"/>
    </xf>
    <xf numFmtId="0" fontId="6" fillId="0" borderId="22" xfId="2" quotePrefix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quotePrefix="1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12" fillId="0" borderId="0" xfId="4" quotePrefix="1" applyFont="1" applyAlignment="1">
      <alignment horizontal="distributed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right" vertical="center"/>
    </xf>
    <xf numFmtId="0" fontId="12" fillId="0" borderId="0" xfId="4" quotePrefix="1" applyFont="1" applyAlignment="1">
      <alignment horizontal="center" vertical="center"/>
    </xf>
    <xf numFmtId="0" fontId="12" fillId="0" borderId="0" xfId="0" applyFont="1"/>
    <xf numFmtId="181" fontId="12" fillId="0" borderId="0" xfId="4" applyNumberFormat="1" applyFont="1" applyAlignment="1">
      <alignment horizontal="center" vertical="center"/>
    </xf>
    <xf numFmtId="0" fontId="4" fillId="0" borderId="3" xfId="2" applyFont="1" applyFill="1" applyBorder="1" applyAlignment="1">
      <alignment vertical="center" wrapText="1"/>
    </xf>
    <xf numFmtId="38" fontId="7" fillId="0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14" fillId="0" borderId="0" xfId="4" applyNumberFormat="1" applyFont="1" applyAlignment="1">
      <alignment vertical="center" wrapText="1"/>
    </xf>
    <xf numFmtId="38" fontId="14" fillId="0" borderId="0" xfId="1" applyFont="1" applyAlignment="1">
      <alignment vertical="center" wrapText="1"/>
    </xf>
    <xf numFmtId="0" fontId="6" fillId="0" borderId="26" xfId="2" applyFont="1" applyFill="1" applyBorder="1" applyAlignment="1">
      <alignment horizontal="left" vertical="center" wrapText="1"/>
    </xf>
    <xf numFmtId="176" fontId="6" fillId="0" borderId="29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6" fillId="0" borderId="27" xfId="2" quotePrefix="1" applyFont="1" applyFill="1" applyBorder="1" applyAlignment="1">
      <alignment horizontal="center" vertical="center"/>
    </xf>
    <xf numFmtId="179" fontId="6" fillId="0" borderId="29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top" wrapText="1"/>
    </xf>
    <xf numFmtId="0" fontId="4" fillId="0" borderId="23" xfId="2" applyFont="1" applyFill="1" applyBorder="1" applyAlignment="1">
      <alignment vertical="top" wrapText="1"/>
    </xf>
    <xf numFmtId="0" fontId="6" fillId="0" borderId="24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top" wrapText="1"/>
    </xf>
    <xf numFmtId="0" fontId="7" fillId="0" borderId="26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 wrapText="1"/>
    </xf>
    <xf numFmtId="38" fontId="6" fillId="0" borderId="35" xfId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36" xfId="2" quotePrefix="1" applyFont="1" applyFill="1" applyBorder="1" applyAlignment="1">
      <alignment horizontal="left" vertical="center"/>
    </xf>
    <xf numFmtId="0" fontId="6" fillId="0" borderId="37" xfId="2" applyFont="1" applyFill="1" applyBorder="1" applyAlignment="1">
      <alignment vertical="center" wrapText="1"/>
    </xf>
    <xf numFmtId="0" fontId="6" fillId="0" borderId="33" xfId="2" applyFont="1" applyFill="1" applyBorder="1" applyAlignment="1">
      <alignment vertical="center" wrapText="1"/>
    </xf>
    <xf numFmtId="38" fontId="6" fillId="0" borderId="36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7" fillId="0" borderId="33" xfId="1" applyFont="1" applyFill="1" applyBorder="1" applyAlignment="1">
      <alignment vertical="center"/>
    </xf>
    <xf numFmtId="0" fontId="6" fillId="0" borderId="39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vertical="center" wrapText="1"/>
    </xf>
    <xf numFmtId="0" fontId="6" fillId="0" borderId="25" xfId="2" applyFont="1" applyFill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31" xfId="2" applyFont="1" applyFill="1" applyBorder="1" applyAlignment="1">
      <alignment horizontal="left" vertical="center" wrapText="1"/>
    </xf>
    <xf numFmtId="0" fontId="6" fillId="0" borderId="32" xfId="2" applyFont="1" applyFill="1" applyBorder="1" applyAlignment="1">
      <alignment vertical="center" wrapText="1"/>
    </xf>
    <xf numFmtId="0" fontId="6" fillId="0" borderId="30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top" wrapText="1"/>
    </xf>
    <xf numFmtId="0" fontId="11" fillId="0" borderId="0" xfId="2" applyFont="1" applyFill="1" applyAlignment="1">
      <alignment horizontal="right" vertical="center"/>
    </xf>
    <xf numFmtId="0" fontId="6" fillId="0" borderId="2" xfId="2" applyFont="1" applyFill="1" applyBorder="1" applyAlignment="1">
      <alignment horizontal="left" vertical="top" wrapText="1"/>
    </xf>
    <xf numFmtId="0" fontId="6" fillId="0" borderId="28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3" fontId="12" fillId="0" borderId="0" xfId="4" quotePrefix="1" applyNumberFormat="1" applyFont="1" applyAlignment="1">
      <alignment horizontal="left"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_05　所要経費（AMDﾓﾊﾞｲﾙｻｰﾋﾞｽ）" xfId="2" xr:uid="{00000000-0005-0000-0000-000003000000}"/>
    <cellStyle name="標準_原価報告書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1027381</xdr:colOff>
      <xdr:row>80</xdr:row>
      <xdr:rowOff>51202</xdr:rowOff>
    </xdr:from>
    <xdr:to>
      <xdr:col>8</xdr:col>
      <xdr:colOff>258535</xdr:colOff>
      <xdr:row>88</xdr:row>
      <xdr:rowOff>56084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3D7D3-5383-46A2-817B-D82969BB04DE}"/>
            </a:ext>
          </a:extLst>
        </xdr:cNvPr>
        <xdr:cNvSpPr/>
      </xdr:nvSpPr>
      <xdr:spPr bwMode="auto">
        <a:xfrm>
          <a:off x="1612488" y="17944595"/>
          <a:ext cx="9055511" cy="2154810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・本シートでは、</a:t>
          </a:r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基本提案のみ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実施する場合の支出計画を示すこと。追加提案がある場合も、本シートに基本提案のみを実施する場合の支出計画を示すこと。追加提案を実施する場合の支出計画は、本ファイル内の別シート「支出計画書（基本提案＋追加提案）」に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・実施しないテーマの箇所は空欄とし、実施したテーマの費用を記載すること。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・各費用区分は、公募要領の「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公募要件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(8)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経費処理及び関連事項 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.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経費に関連する証書等の作成・整理および報告」を参照すること。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・間接経費は管理等に必要な経費として使用する経費であり、販売費を除く一般管理費を対象とする。</a:t>
          </a:r>
        </a:p>
      </xdr:txBody>
    </xdr:sp>
    <xdr:clientData/>
  </xdr:twoCellAnchor>
  <xdr:twoCellAnchor>
    <xdr:from>
      <xdr:col>5</xdr:col>
      <xdr:colOff>710024</xdr:colOff>
      <xdr:row>4</xdr:row>
      <xdr:rowOff>86229</xdr:rowOff>
    </xdr:from>
    <xdr:to>
      <xdr:col>8</xdr:col>
      <xdr:colOff>598715</xdr:colOff>
      <xdr:row>6</xdr:row>
      <xdr:rowOff>93699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A570CBA-9B09-4E4F-A6E0-694954B1DE43}"/>
            </a:ext>
          </a:extLst>
        </xdr:cNvPr>
        <xdr:cNvSpPr/>
      </xdr:nvSpPr>
      <xdr:spPr>
        <a:xfrm>
          <a:off x="8565881" y="1247372"/>
          <a:ext cx="2446834" cy="588041"/>
        </a:xfrm>
        <a:prstGeom prst="borderCallout1">
          <a:avLst>
            <a:gd name="adj1" fmla="val 100564"/>
            <a:gd name="adj2" fmla="val 50807"/>
            <a:gd name="adj3" fmla="val 156768"/>
            <a:gd name="adj4" fmla="val 4496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268941</xdr:colOff>
      <xdr:row>2</xdr:row>
      <xdr:rowOff>134470</xdr:rowOff>
    </xdr:from>
    <xdr:to>
      <xdr:col>3</xdr:col>
      <xdr:colOff>923217</xdr:colOff>
      <xdr:row>4</xdr:row>
      <xdr:rowOff>134695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6CF32D53-19EA-42A1-B511-5453598E0FA3}"/>
            </a:ext>
          </a:extLst>
        </xdr:cNvPr>
        <xdr:cNvSpPr/>
      </xdr:nvSpPr>
      <xdr:spPr>
        <a:xfrm>
          <a:off x="1232647" y="717176"/>
          <a:ext cx="2536864" cy="582931"/>
        </a:xfrm>
        <a:prstGeom prst="borderCallout1">
          <a:avLst>
            <a:gd name="adj1" fmla="val 53248"/>
            <a:gd name="adj2" fmla="val -43"/>
            <a:gd name="adj3" fmla="val 183221"/>
            <a:gd name="adj4" fmla="val -23914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適宜、行の追加・削除、行・列の高さや幅の変更、セル結合して構わない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517071</xdr:colOff>
      <xdr:row>26</xdr:row>
      <xdr:rowOff>72574</xdr:rowOff>
    </xdr:from>
    <xdr:to>
      <xdr:col>3</xdr:col>
      <xdr:colOff>2027464</xdr:colOff>
      <xdr:row>28</xdr:row>
      <xdr:rowOff>154748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CF736798-8168-489B-92FC-8CB677856856}"/>
            </a:ext>
          </a:extLst>
        </xdr:cNvPr>
        <xdr:cNvSpPr/>
      </xdr:nvSpPr>
      <xdr:spPr>
        <a:xfrm>
          <a:off x="1143000" y="6685645"/>
          <a:ext cx="3605893" cy="572032"/>
        </a:xfrm>
        <a:prstGeom prst="borderCallout1">
          <a:avLst>
            <a:gd name="adj1" fmla="val 51213"/>
            <a:gd name="adj2" fmla="val 19"/>
            <a:gd name="adj3" fmla="val -30271"/>
            <a:gd name="adj4" fmla="val -3738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Ⅰ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Ⅳ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のテーマについては、実施しないテーマの箇所は空欄とし、実施するテーマの費用を記載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752064</xdr:colOff>
      <xdr:row>170</xdr:row>
      <xdr:rowOff>78416</xdr:rowOff>
    </xdr:from>
    <xdr:to>
      <xdr:col>9</xdr:col>
      <xdr:colOff>45234</xdr:colOff>
      <xdr:row>179</xdr:row>
      <xdr:rowOff>68035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1D5959-27FA-4E41-875E-784CB026E10E}"/>
            </a:ext>
          </a:extLst>
        </xdr:cNvPr>
        <xdr:cNvSpPr/>
      </xdr:nvSpPr>
      <xdr:spPr bwMode="auto">
        <a:xfrm>
          <a:off x="1337171" y="38545809"/>
          <a:ext cx="10083634" cy="2438905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・本シートでは、</a:t>
          </a:r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基本提案及び追加提案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を実施する場合の支出計画を示すこと。その場合、基本提案のみを実施する場合の支出計画も本ファイル内の別シート「支出計画書（基本提案のみ）」に示すこと。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・追加提案を実施する場合、実施内容（ア～オ）ごとに各追加提案の支出計画を例示に従って示すこと。その際、必ず該当する追加提案を明示すること。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・実施しないテーマの箇所は空欄とし、実施したテーマの費用を記載すること。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・各費用区分は、公募要領の「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公募要件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(8)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経費処理及び関連事項 ウ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.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経費に関連する証書等の作成・整理および報告」を参照すること。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・間接経費は管理等に必要な経費として使用する経費であり、販売費を除く一般管理費を対象とする。</a:t>
          </a:r>
        </a:p>
      </xdr:txBody>
    </xdr:sp>
    <xdr:clientData/>
  </xdr:twoCellAnchor>
  <xdr:twoCellAnchor>
    <xdr:from>
      <xdr:col>5</xdr:col>
      <xdr:colOff>700952</xdr:colOff>
      <xdr:row>4</xdr:row>
      <xdr:rowOff>77158</xdr:rowOff>
    </xdr:from>
    <xdr:to>
      <xdr:col>8</xdr:col>
      <xdr:colOff>562428</xdr:colOff>
      <xdr:row>6</xdr:row>
      <xdr:rowOff>84628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6A93015F-94D3-444B-9A89-86D7E6891DE4}"/>
            </a:ext>
          </a:extLst>
        </xdr:cNvPr>
        <xdr:cNvSpPr/>
      </xdr:nvSpPr>
      <xdr:spPr>
        <a:xfrm>
          <a:off x="8556809" y="1238301"/>
          <a:ext cx="2419619" cy="588041"/>
        </a:xfrm>
        <a:prstGeom prst="borderCallout1">
          <a:avLst>
            <a:gd name="adj1" fmla="val 102107"/>
            <a:gd name="adj2" fmla="val 50807"/>
            <a:gd name="adj3" fmla="val 156768"/>
            <a:gd name="adj4" fmla="val 4496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268941</xdr:colOff>
      <xdr:row>2</xdr:row>
      <xdr:rowOff>134470</xdr:rowOff>
    </xdr:from>
    <xdr:to>
      <xdr:col>3</xdr:col>
      <xdr:colOff>923217</xdr:colOff>
      <xdr:row>4</xdr:row>
      <xdr:rowOff>134695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94E3B1F-B9E9-42A8-BC41-D160460B354C}"/>
            </a:ext>
          </a:extLst>
        </xdr:cNvPr>
        <xdr:cNvSpPr/>
      </xdr:nvSpPr>
      <xdr:spPr>
        <a:xfrm>
          <a:off x="846791" y="718670"/>
          <a:ext cx="2571976" cy="578075"/>
        </a:xfrm>
        <a:prstGeom prst="borderCallout1">
          <a:avLst>
            <a:gd name="adj1" fmla="val 53248"/>
            <a:gd name="adj2" fmla="val -43"/>
            <a:gd name="adj3" fmla="val 183221"/>
            <a:gd name="adj4" fmla="val -23914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適宜、行の追加・削除、行・列の高さや幅の変更、セル結合して構わない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580571</xdr:colOff>
      <xdr:row>31</xdr:row>
      <xdr:rowOff>154214</xdr:rowOff>
    </xdr:from>
    <xdr:to>
      <xdr:col>4</xdr:col>
      <xdr:colOff>1270823</xdr:colOff>
      <xdr:row>34</xdr:row>
      <xdr:rowOff>110498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39FC845C-AE82-45AC-BB08-F6F66C4568F5}"/>
            </a:ext>
          </a:extLst>
        </xdr:cNvPr>
        <xdr:cNvSpPr/>
      </xdr:nvSpPr>
      <xdr:spPr>
        <a:xfrm>
          <a:off x="3075214" y="8019143"/>
          <a:ext cx="2604323" cy="691069"/>
        </a:xfrm>
        <a:prstGeom prst="borderCallout1">
          <a:avLst>
            <a:gd name="adj1" fmla="val 53248"/>
            <a:gd name="adj2" fmla="val -43"/>
            <a:gd name="adj3" fmla="val 93376"/>
            <a:gd name="adj4" fmla="val -1422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課題実証における追加提案を実施する場合、各課題の支出計画を示すこと。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557892</xdr:colOff>
      <xdr:row>18</xdr:row>
      <xdr:rowOff>225426</xdr:rowOff>
    </xdr:from>
    <xdr:to>
      <xdr:col>4</xdr:col>
      <xdr:colOff>1241794</xdr:colOff>
      <xdr:row>21</xdr:row>
      <xdr:rowOff>169009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7E1105A3-870F-454D-B286-9DF84358C0F5}"/>
            </a:ext>
          </a:extLst>
        </xdr:cNvPr>
        <xdr:cNvSpPr/>
      </xdr:nvSpPr>
      <xdr:spPr>
        <a:xfrm>
          <a:off x="3061606" y="4919890"/>
          <a:ext cx="2602509" cy="678369"/>
        </a:xfrm>
        <a:prstGeom prst="borderCallout1">
          <a:avLst>
            <a:gd name="adj1" fmla="val 53248"/>
            <a:gd name="adj2" fmla="val -43"/>
            <a:gd name="adj3" fmla="val 93376"/>
            <a:gd name="adj4" fmla="val -1422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技術実証における追加提案を実施する場合、各課題の支出計画を示すこと。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517071</xdr:colOff>
      <xdr:row>93</xdr:row>
      <xdr:rowOff>72574</xdr:rowOff>
    </xdr:from>
    <xdr:to>
      <xdr:col>3</xdr:col>
      <xdr:colOff>2027464</xdr:colOff>
      <xdr:row>95</xdr:row>
      <xdr:rowOff>154748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10CF2563-0FFA-4255-98FB-C1F4569D1C44}"/>
            </a:ext>
          </a:extLst>
        </xdr:cNvPr>
        <xdr:cNvSpPr/>
      </xdr:nvSpPr>
      <xdr:spPr>
        <a:xfrm>
          <a:off x="1145721" y="6740074"/>
          <a:ext cx="3605893" cy="577474"/>
        </a:xfrm>
        <a:prstGeom prst="borderCallout1">
          <a:avLst>
            <a:gd name="adj1" fmla="val 51213"/>
            <a:gd name="adj2" fmla="val 19"/>
            <a:gd name="adj3" fmla="val -30271"/>
            <a:gd name="adj4" fmla="val -3738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Ⅰ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Ⅳ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のテーマについては、実施しないテーマの箇所は空欄とし、実施するテーマの費用を記載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1270000</xdr:colOff>
      <xdr:row>7</xdr:row>
      <xdr:rowOff>196850</xdr:rowOff>
    </xdr:from>
    <xdr:to>
      <xdr:col>4</xdr:col>
      <xdr:colOff>1034677</xdr:colOff>
      <xdr:row>9</xdr:row>
      <xdr:rowOff>162485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39F48F9-D369-4BD6-B7D3-3B9F56A75C07}"/>
            </a:ext>
          </a:extLst>
        </xdr:cNvPr>
        <xdr:cNvSpPr/>
      </xdr:nvSpPr>
      <xdr:spPr>
        <a:xfrm>
          <a:off x="3873500" y="2330450"/>
          <a:ext cx="2368177" cy="575235"/>
        </a:xfrm>
        <a:prstGeom prst="borderCallout1">
          <a:avLst>
            <a:gd name="adj1" fmla="val 100564"/>
            <a:gd name="adj2" fmla="val 50807"/>
            <a:gd name="adj3" fmla="val 193197"/>
            <a:gd name="adj4" fmla="val 71241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98212</xdr:colOff>
      <xdr:row>8</xdr:row>
      <xdr:rowOff>37325</xdr:rowOff>
    </xdr:from>
    <xdr:to>
      <xdr:col>3</xdr:col>
      <xdr:colOff>1088571</xdr:colOff>
      <xdr:row>10</xdr:row>
      <xdr:rowOff>199571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536918C-6F16-4C7B-82FD-E8E6155C7336}"/>
            </a:ext>
          </a:extLst>
        </xdr:cNvPr>
        <xdr:cNvSpPr/>
      </xdr:nvSpPr>
      <xdr:spPr>
        <a:xfrm>
          <a:off x="1077926" y="1996754"/>
          <a:ext cx="3221931" cy="652103"/>
        </a:xfrm>
        <a:prstGeom prst="borderCallout1">
          <a:avLst>
            <a:gd name="adj1" fmla="val 51213"/>
            <a:gd name="adj2" fmla="val 19"/>
            <a:gd name="adj3" fmla="val -101510"/>
            <a:gd name="adj4" fmla="val 670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ア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.</a:t>
          </a:r>
          <a:r>
            <a:rPr lang="en-US" altLang="ja-JP" sz="1200" b="1" kern="1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 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実証環境の構築では、技術実証、課題実証の実施計画に係る費用を記載すること。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258195</xdr:colOff>
      <xdr:row>48</xdr:row>
      <xdr:rowOff>9073</xdr:rowOff>
    </xdr:from>
    <xdr:to>
      <xdr:col>3</xdr:col>
      <xdr:colOff>988003</xdr:colOff>
      <xdr:row>51</xdr:row>
      <xdr:rowOff>217714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613FA41-FD54-411F-98F6-ED82EAB39ECE}"/>
            </a:ext>
          </a:extLst>
        </xdr:cNvPr>
        <xdr:cNvSpPr/>
      </xdr:nvSpPr>
      <xdr:spPr>
        <a:xfrm>
          <a:off x="938552" y="11765644"/>
          <a:ext cx="3546487" cy="943427"/>
        </a:xfrm>
        <a:prstGeom prst="borderCallout1">
          <a:avLst>
            <a:gd name="adj1" fmla="val 1987"/>
            <a:gd name="adj2" fmla="val 48871"/>
            <a:gd name="adj3" fmla="val -47456"/>
            <a:gd name="adj4" fmla="val 69519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基地局費用であっても、課題実証あるいは技術実証のみで利用する場合は、各実証の大項目に費用を記載すること。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448695</xdr:colOff>
      <xdr:row>58</xdr:row>
      <xdr:rowOff>145389</xdr:rowOff>
    </xdr:from>
    <xdr:to>
      <xdr:col>3</xdr:col>
      <xdr:colOff>1534103</xdr:colOff>
      <xdr:row>62</xdr:row>
      <xdr:rowOff>54429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16DC676-30EC-4265-B6EC-42FCEEC02B52}"/>
            </a:ext>
          </a:extLst>
        </xdr:cNvPr>
        <xdr:cNvSpPr/>
      </xdr:nvSpPr>
      <xdr:spPr>
        <a:xfrm>
          <a:off x="1428409" y="14351246"/>
          <a:ext cx="3316980" cy="888754"/>
        </a:xfrm>
        <a:prstGeom prst="borderCallout1">
          <a:avLst>
            <a:gd name="adj1" fmla="val -1030"/>
            <a:gd name="adj2" fmla="val 24127"/>
            <a:gd name="adj3" fmla="val -103533"/>
            <a:gd name="adj4" fmla="val 3319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ウ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. 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ローカル５Ｇ活用モデルの創出・実装に関する調査検討では、課題実証の実施計画に係る費用を記載すること。</a:t>
          </a:r>
        </a:p>
      </xdr:txBody>
    </xdr:sp>
    <xdr:clientData/>
  </xdr:twoCellAnchor>
  <xdr:twoCellAnchor>
    <xdr:from>
      <xdr:col>2</xdr:col>
      <xdr:colOff>2204058</xdr:colOff>
      <xdr:row>71</xdr:row>
      <xdr:rowOff>99785</xdr:rowOff>
    </xdr:from>
    <xdr:to>
      <xdr:col>4</xdr:col>
      <xdr:colOff>358776</xdr:colOff>
      <xdr:row>73</xdr:row>
      <xdr:rowOff>227857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7E3E6EB-E3A0-4DBC-BEF8-C65632FBFE8B}"/>
            </a:ext>
          </a:extLst>
        </xdr:cNvPr>
        <xdr:cNvSpPr/>
      </xdr:nvSpPr>
      <xdr:spPr>
        <a:xfrm>
          <a:off x="3183772" y="17734642"/>
          <a:ext cx="3298218" cy="617929"/>
        </a:xfrm>
        <a:prstGeom prst="borderCallout1">
          <a:avLst>
            <a:gd name="adj1" fmla="val 99273"/>
            <a:gd name="adj2" fmla="val 48310"/>
            <a:gd name="adj3" fmla="val 169506"/>
            <a:gd name="adj4" fmla="val 8557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「報告書作成作業費」は、技術実証、課題実証まとめて「オ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. 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成果報告書の作成」へ記載すること。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05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781164</xdr:colOff>
      <xdr:row>34</xdr:row>
      <xdr:rowOff>67376</xdr:rowOff>
    </xdr:from>
    <xdr:to>
      <xdr:col>3</xdr:col>
      <xdr:colOff>1869747</xdr:colOff>
      <xdr:row>37</xdr:row>
      <xdr:rowOff>158751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D9E4D4D3-B7EF-470A-8AF7-EA25C2D90901}"/>
            </a:ext>
          </a:extLst>
        </xdr:cNvPr>
        <xdr:cNvSpPr/>
      </xdr:nvSpPr>
      <xdr:spPr>
        <a:xfrm>
          <a:off x="1842521" y="8394947"/>
          <a:ext cx="3524262" cy="826161"/>
        </a:xfrm>
        <a:prstGeom prst="borderCallout1">
          <a:avLst>
            <a:gd name="adj1" fmla="val -1030"/>
            <a:gd name="adj2" fmla="val 24127"/>
            <a:gd name="adj3" fmla="val -58780"/>
            <a:gd name="adj4" fmla="val 24726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イ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. 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ローカル５Ｇの電波伝搬特性等に関する技術的検討では、技術実証の実施計画に係る費用を記載すること。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"/>
  <sheetViews>
    <sheetView tabSelected="1" workbookViewId="0"/>
  </sheetViews>
  <sheetFormatPr defaultRowHeight="13"/>
  <cols>
    <col min="1" max="1" width="96.08984375" customWidth="1"/>
  </cols>
  <sheetData>
    <row r="1" spans="1:1" ht="25.75" customHeight="1">
      <c r="A1" s="80" t="s">
        <v>93</v>
      </c>
    </row>
    <row r="2" spans="1:1" ht="157.4" customHeight="1">
      <c r="A2" s="77" t="s">
        <v>138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5"/>
  <sheetViews>
    <sheetView topLeftCell="A52" zoomScale="70" zoomScaleNormal="70" zoomScaleSheetLayoutView="70" zoomScalePageLayoutView="55" workbookViewId="0">
      <selection activeCell="M15" sqref="M15"/>
    </sheetView>
  </sheetViews>
  <sheetFormatPr defaultColWidth="9" defaultRowHeight="23.15" customHeight="1"/>
  <cols>
    <col min="1" max="1" width="3.1796875" style="3" customWidth="1"/>
    <col min="2" max="2" width="5" style="1" customWidth="1"/>
    <col min="3" max="4" width="27.453125" style="2" customWidth="1"/>
    <col min="5" max="5" width="49.36328125" style="2" customWidth="1"/>
    <col min="6" max="6" width="16.90625" style="4" customWidth="1"/>
    <col min="7" max="7" width="2.6328125" style="4" customWidth="1"/>
    <col min="8" max="8" width="17.08984375" style="4" customWidth="1"/>
    <col min="9" max="9" width="13.90625" style="4" customWidth="1"/>
    <col min="10" max="10" width="13.6328125" style="3" customWidth="1"/>
    <col min="11" max="11" width="7.90625" style="3" customWidth="1"/>
    <col min="12" max="12" width="17.36328125" style="6" customWidth="1"/>
    <col min="13" max="13" width="13" style="3" customWidth="1"/>
    <col min="14" max="14" width="21.36328125" style="3" customWidth="1"/>
    <col min="15" max="16384" width="9" style="3"/>
  </cols>
  <sheetData>
    <row r="1" spans="2:13" ht="23.15" customHeight="1">
      <c r="J1" s="54"/>
    </row>
    <row r="2" spans="2:13" ht="23.15" customHeight="1">
      <c r="C2" s="47" t="s">
        <v>75</v>
      </c>
      <c r="J2" s="118" t="s">
        <v>90</v>
      </c>
    </row>
    <row r="3" spans="2:13" ht="23.15" customHeight="1">
      <c r="J3" s="5"/>
    </row>
    <row r="4" spans="2:13" ht="22.5" customHeight="1">
      <c r="B4" s="121" t="s">
        <v>100</v>
      </c>
      <c r="C4" s="121"/>
      <c r="D4" s="121"/>
      <c r="E4" s="121"/>
      <c r="F4" s="121"/>
      <c r="G4" s="121"/>
      <c r="H4" s="121"/>
      <c r="I4" s="121"/>
      <c r="J4" s="121"/>
    </row>
    <row r="5" spans="2:13" ht="22.5" customHeight="1">
      <c r="B5" s="7"/>
      <c r="C5" s="8"/>
      <c r="D5" s="8"/>
      <c r="E5" s="8"/>
      <c r="F5" s="6"/>
      <c r="G5" s="6"/>
      <c r="H5" s="6"/>
      <c r="I5" s="6"/>
      <c r="J5" s="9" t="s">
        <v>0</v>
      </c>
    </row>
    <row r="6" spans="2:13" ht="22.5" customHeight="1" thickBot="1">
      <c r="B6" s="122" t="s">
        <v>4</v>
      </c>
      <c r="C6" s="123"/>
      <c r="D6" s="10" t="s">
        <v>5</v>
      </c>
      <c r="E6" s="11" t="s">
        <v>21</v>
      </c>
      <c r="F6" s="124"/>
      <c r="G6" s="124"/>
      <c r="H6" s="124"/>
      <c r="I6" s="124"/>
      <c r="J6" s="123"/>
    </row>
    <row r="7" spans="2:13" ht="19.5" customHeight="1" thickTop="1">
      <c r="B7" s="12" t="s">
        <v>14</v>
      </c>
      <c r="C7" s="13"/>
      <c r="D7" s="14"/>
      <c r="E7" s="93"/>
      <c r="F7" s="94"/>
      <c r="G7" s="15"/>
      <c r="H7" s="15"/>
      <c r="I7" s="15"/>
      <c r="J7" s="67">
        <f>J8+J21+J46+J67+J72</f>
        <v>30800000</v>
      </c>
      <c r="L7" s="17"/>
      <c r="M7" s="9"/>
    </row>
    <row r="8" spans="2:13" ht="19.5" customHeight="1">
      <c r="B8" s="18" t="s">
        <v>81</v>
      </c>
      <c r="C8" s="13"/>
      <c r="D8" s="14"/>
      <c r="E8" s="95"/>
      <c r="F8" s="96"/>
      <c r="G8" s="15"/>
      <c r="H8" s="15"/>
      <c r="I8" s="15"/>
      <c r="J8" s="67">
        <f>SUM(I9:I20)</f>
        <v>20600000</v>
      </c>
      <c r="L8" s="17"/>
      <c r="M8" s="9"/>
    </row>
    <row r="9" spans="2:13" ht="19.5" customHeight="1">
      <c r="B9" s="19" t="s">
        <v>15</v>
      </c>
      <c r="C9" s="119" t="s">
        <v>9</v>
      </c>
      <c r="D9" s="20" t="s">
        <v>28</v>
      </c>
      <c r="E9" s="95" t="s">
        <v>71</v>
      </c>
      <c r="F9" s="97" t="s">
        <v>6</v>
      </c>
      <c r="G9" s="21" t="s">
        <v>2</v>
      </c>
      <c r="H9" s="22">
        <v>12000</v>
      </c>
      <c r="I9" s="23">
        <f>2*100*H9</f>
        <v>2400000</v>
      </c>
      <c r="J9" s="16"/>
    </row>
    <row r="10" spans="2:13" ht="19.5" customHeight="1">
      <c r="B10" s="19"/>
      <c r="C10" s="119"/>
      <c r="D10" s="20" t="s">
        <v>60</v>
      </c>
      <c r="E10" s="95" t="s">
        <v>113</v>
      </c>
      <c r="F10" s="97" t="s">
        <v>62</v>
      </c>
      <c r="G10" s="21" t="s">
        <v>2</v>
      </c>
      <c r="H10" s="22">
        <v>600000</v>
      </c>
      <c r="I10" s="23">
        <f>1*3*H10</f>
        <v>1800000</v>
      </c>
      <c r="J10" s="16"/>
    </row>
    <row r="11" spans="2:13" ht="19.5" customHeight="1">
      <c r="B11" s="19"/>
      <c r="C11" s="119"/>
      <c r="D11" s="20" t="s">
        <v>59</v>
      </c>
      <c r="E11" s="95" t="s">
        <v>107</v>
      </c>
      <c r="F11" s="97" t="s">
        <v>61</v>
      </c>
      <c r="G11" s="21" t="s">
        <v>2</v>
      </c>
      <c r="H11" s="22">
        <v>1000000</v>
      </c>
      <c r="I11" s="23">
        <f>2*H11</f>
        <v>2000000</v>
      </c>
      <c r="J11" s="16"/>
    </row>
    <row r="12" spans="2:13" ht="19.5" customHeight="1">
      <c r="B12" s="19"/>
      <c r="C12" s="119"/>
      <c r="D12" s="66"/>
      <c r="E12" s="95"/>
      <c r="F12" s="98"/>
      <c r="J12" s="16"/>
    </row>
    <row r="13" spans="2:13" ht="19.5" customHeight="1">
      <c r="B13" s="19" t="s">
        <v>16</v>
      </c>
      <c r="C13" s="119" t="s">
        <v>10</v>
      </c>
      <c r="D13" s="20" t="s">
        <v>55</v>
      </c>
      <c r="E13" s="95" t="s">
        <v>113</v>
      </c>
      <c r="F13" s="97" t="s">
        <v>19</v>
      </c>
      <c r="G13" s="21" t="s">
        <v>2</v>
      </c>
      <c r="H13" s="22">
        <v>10000</v>
      </c>
      <c r="I13" s="23">
        <f>5*90*H13</f>
        <v>4500000</v>
      </c>
      <c r="J13" s="16"/>
    </row>
    <row r="14" spans="2:13" ht="19.5" customHeight="1">
      <c r="B14" s="19"/>
      <c r="C14" s="119"/>
      <c r="D14" s="20" t="s">
        <v>56</v>
      </c>
      <c r="E14" s="95" t="s">
        <v>113</v>
      </c>
      <c r="F14" s="97" t="s">
        <v>13</v>
      </c>
      <c r="G14" s="21" t="s">
        <v>2</v>
      </c>
      <c r="H14" s="22">
        <v>100000</v>
      </c>
      <c r="I14" s="23">
        <f>90*H14</f>
        <v>9000000</v>
      </c>
      <c r="J14" s="16"/>
    </row>
    <row r="15" spans="2:13" ht="19.5" customHeight="1">
      <c r="B15" s="19"/>
      <c r="C15" s="119"/>
      <c r="D15" s="24"/>
      <c r="E15" s="95"/>
      <c r="F15" s="99"/>
      <c r="G15" s="25"/>
      <c r="H15" s="26"/>
      <c r="I15" s="15"/>
      <c r="J15" s="16"/>
    </row>
    <row r="16" spans="2:13" ht="19.5" customHeight="1">
      <c r="B16" s="19"/>
      <c r="C16" s="119"/>
      <c r="D16" s="24"/>
      <c r="E16" s="95"/>
      <c r="F16" s="99"/>
      <c r="G16" s="25"/>
      <c r="H16" s="26"/>
      <c r="I16" s="15"/>
      <c r="J16" s="16"/>
    </row>
    <row r="17" spans="2:13" ht="19.5" customHeight="1">
      <c r="B17" s="19" t="s">
        <v>17</v>
      </c>
      <c r="C17" s="119" t="s">
        <v>11</v>
      </c>
      <c r="D17" s="20" t="s">
        <v>108</v>
      </c>
      <c r="E17" s="95" t="s">
        <v>116</v>
      </c>
      <c r="F17" s="97"/>
      <c r="G17" s="21"/>
      <c r="H17" s="22">
        <v>600000</v>
      </c>
      <c r="I17" s="23">
        <f>H17</f>
        <v>600000</v>
      </c>
      <c r="J17" s="16"/>
    </row>
    <row r="18" spans="2:13" ht="19.5" customHeight="1">
      <c r="B18" s="27"/>
      <c r="C18" s="119"/>
      <c r="D18" s="20" t="s">
        <v>72</v>
      </c>
      <c r="E18" s="95" t="s">
        <v>7</v>
      </c>
      <c r="F18" s="97"/>
      <c r="G18" s="21"/>
      <c r="H18" s="22">
        <v>300000</v>
      </c>
      <c r="I18" s="23">
        <f>H18</f>
        <v>300000</v>
      </c>
      <c r="J18" s="16"/>
    </row>
    <row r="19" spans="2:13" ht="19.5" customHeight="1">
      <c r="B19" s="27"/>
      <c r="C19" s="119"/>
      <c r="D19" s="14"/>
      <c r="E19" s="95"/>
      <c r="F19" s="99"/>
      <c r="G19" s="25"/>
      <c r="H19" s="26"/>
      <c r="I19" s="15"/>
      <c r="J19" s="16"/>
    </row>
    <row r="20" spans="2:13" ht="19.5" customHeight="1">
      <c r="B20" s="27"/>
      <c r="C20" s="119"/>
      <c r="D20" s="24"/>
      <c r="E20" s="95"/>
      <c r="F20" s="99"/>
      <c r="G20" s="25"/>
      <c r="H20" s="26"/>
      <c r="I20" s="15"/>
      <c r="J20" s="16"/>
    </row>
    <row r="21" spans="2:13" ht="19.5" customHeight="1">
      <c r="B21" s="104" t="s">
        <v>91</v>
      </c>
      <c r="C21" s="105"/>
      <c r="D21" s="106"/>
      <c r="E21" s="92"/>
      <c r="F21" s="107"/>
      <c r="G21" s="108"/>
      <c r="H21" s="108"/>
      <c r="I21" s="108"/>
      <c r="J21" s="109">
        <f>SUM(I22:I45)</f>
        <v>300000</v>
      </c>
      <c r="L21" s="17"/>
      <c r="M21" s="9"/>
    </row>
    <row r="22" spans="2:13" ht="19.5" customHeight="1">
      <c r="B22" s="19" t="s">
        <v>15</v>
      </c>
      <c r="C22" s="119" t="s">
        <v>139</v>
      </c>
      <c r="D22" s="20" t="s">
        <v>57</v>
      </c>
      <c r="E22" s="95" t="s">
        <v>113</v>
      </c>
      <c r="F22" s="97" t="s">
        <v>64</v>
      </c>
      <c r="G22" s="21" t="s">
        <v>2</v>
      </c>
      <c r="H22" s="22">
        <v>5000</v>
      </c>
      <c r="I22" s="23">
        <f>1*60*H22</f>
        <v>300000</v>
      </c>
      <c r="J22" s="16"/>
    </row>
    <row r="23" spans="2:13" ht="19.5" customHeight="1">
      <c r="B23" s="19"/>
      <c r="C23" s="119"/>
      <c r="D23" s="24"/>
      <c r="E23" s="95"/>
      <c r="F23" s="99"/>
      <c r="G23" s="25"/>
      <c r="H23" s="26"/>
      <c r="I23" s="15"/>
      <c r="J23" s="16"/>
    </row>
    <row r="24" spans="2:13" ht="19.5" customHeight="1">
      <c r="B24" s="19"/>
      <c r="C24" s="119"/>
      <c r="D24" s="24"/>
      <c r="E24" s="95"/>
      <c r="F24" s="99"/>
      <c r="G24" s="25"/>
      <c r="H24" s="26"/>
      <c r="I24" s="15"/>
      <c r="J24" s="16"/>
    </row>
    <row r="25" spans="2:13" ht="19.5" customHeight="1">
      <c r="B25" s="19"/>
      <c r="C25" s="119"/>
      <c r="D25" s="24"/>
      <c r="E25" s="95"/>
      <c r="F25" s="99"/>
      <c r="G25" s="25"/>
      <c r="H25" s="30"/>
      <c r="I25" s="15"/>
      <c r="J25" s="16"/>
    </row>
    <row r="26" spans="2:13" ht="19.5" customHeight="1">
      <c r="B26" s="19" t="s">
        <v>16</v>
      </c>
      <c r="C26" s="119" t="s">
        <v>76</v>
      </c>
      <c r="D26" s="20"/>
      <c r="E26" s="95"/>
      <c r="F26" s="97"/>
      <c r="G26" s="21"/>
      <c r="H26" s="22"/>
      <c r="I26" s="23"/>
      <c r="J26" s="16"/>
    </row>
    <row r="27" spans="2:13" ht="19.5" customHeight="1">
      <c r="B27" s="19"/>
      <c r="C27" s="119"/>
      <c r="D27" s="24"/>
      <c r="E27" s="95"/>
      <c r="F27" s="99"/>
      <c r="G27" s="25"/>
      <c r="H27" s="26"/>
      <c r="I27" s="15"/>
      <c r="J27" s="16"/>
    </row>
    <row r="28" spans="2:13" ht="19.5" customHeight="1">
      <c r="B28" s="19"/>
      <c r="C28" s="119"/>
      <c r="D28" s="24"/>
      <c r="E28" s="95"/>
      <c r="F28" s="99"/>
      <c r="G28" s="25"/>
      <c r="H28" s="26"/>
      <c r="I28" s="15"/>
      <c r="J28" s="16"/>
    </row>
    <row r="29" spans="2:13" ht="19.5" customHeight="1">
      <c r="B29" s="19"/>
      <c r="C29" s="119"/>
      <c r="D29" s="24"/>
      <c r="E29" s="95"/>
      <c r="F29" s="99"/>
      <c r="G29" s="25"/>
      <c r="H29" s="30"/>
      <c r="I29" s="15"/>
      <c r="J29" s="16"/>
    </row>
    <row r="30" spans="2:13" ht="19.5" customHeight="1">
      <c r="B30" s="19" t="s">
        <v>17</v>
      </c>
      <c r="C30" s="119" t="s">
        <v>77</v>
      </c>
      <c r="D30" s="24"/>
      <c r="E30" s="95"/>
      <c r="F30" s="99"/>
      <c r="G30" s="25"/>
      <c r="H30" s="26"/>
      <c r="I30" s="15"/>
      <c r="J30" s="16"/>
    </row>
    <row r="31" spans="2:13" ht="19.5" customHeight="1">
      <c r="B31" s="19"/>
      <c r="C31" s="119"/>
      <c r="D31" s="24"/>
      <c r="E31" s="95"/>
      <c r="F31" s="99"/>
      <c r="G31" s="25"/>
      <c r="H31" s="26"/>
      <c r="I31" s="15"/>
      <c r="J31" s="16"/>
    </row>
    <row r="32" spans="2:13" ht="19.5" customHeight="1">
      <c r="B32" s="19"/>
      <c r="C32" s="119"/>
      <c r="D32" s="24"/>
      <c r="E32" s="95"/>
      <c r="F32" s="99"/>
      <c r="G32" s="25"/>
      <c r="H32" s="26"/>
      <c r="I32" s="15"/>
      <c r="J32" s="16"/>
    </row>
    <row r="33" spans="2:13" ht="19.5" customHeight="1">
      <c r="B33" s="19"/>
      <c r="C33" s="119"/>
      <c r="D33" s="24"/>
      <c r="E33" s="95"/>
      <c r="F33" s="99"/>
      <c r="G33" s="25"/>
      <c r="H33" s="26"/>
      <c r="I33" s="15"/>
      <c r="J33" s="16"/>
    </row>
    <row r="34" spans="2:13" ht="19.5" customHeight="1">
      <c r="B34" s="19" t="s">
        <v>18</v>
      </c>
      <c r="C34" s="119" t="s">
        <v>78</v>
      </c>
      <c r="D34" s="24"/>
      <c r="E34" s="95"/>
      <c r="F34" s="99"/>
      <c r="G34" s="25"/>
      <c r="H34" s="26"/>
      <c r="I34" s="15"/>
      <c r="J34" s="16"/>
    </row>
    <row r="35" spans="2:13" ht="19.5" customHeight="1">
      <c r="B35" s="19"/>
      <c r="C35" s="119"/>
      <c r="D35" s="24"/>
      <c r="E35" s="95"/>
      <c r="F35" s="99"/>
      <c r="G35" s="25"/>
      <c r="H35" s="26"/>
      <c r="I35" s="15"/>
      <c r="J35" s="16"/>
    </row>
    <row r="36" spans="2:13" ht="19.5" customHeight="1">
      <c r="B36" s="19"/>
      <c r="C36" s="119"/>
      <c r="D36" s="24"/>
      <c r="E36" s="95"/>
      <c r="F36" s="99"/>
      <c r="G36" s="25"/>
      <c r="H36" s="26"/>
      <c r="I36" s="15"/>
      <c r="J36" s="16"/>
    </row>
    <row r="37" spans="2:13" ht="19.5" customHeight="1">
      <c r="B37" s="19"/>
      <c r="C37" s="119"/>
      <c r="D37" s="24"/>
      <c r="E37" s="95"/>
      <c r="F37" s="99"/>
      <c r="G37" s="25"/>
      <c r="H37" s="26"/>
      <c r="I37" s="15"/>
      <c r="J37" s="16"/>
    </row>
    <row r="38" spans="2:13" ht="19.5" customHeight="1">
      <c r="B38" s="19" t="s">
        <v>94</v>
      </c>
      <c r="C38" s="119" t="s">
        <v>135</v>
      </c>
      <c r="D38" s="24"/>
      <c r="E38" s="95"/>
      <c r="F38" s="99"/>
      <c r="G38" s="25"/>
      <c r="H38" s="26"/>
      <c r="I38" s="15"/>
      <c r="J38" s="16"/>
    </row>
    <row r="39" spans="2:13" ht="19.5" customHeight="1">
      <c r="B39" s="19"/>
      <c r="C39" s="119"/>
      <c r="D39" s="24"/>
      <c r="E39" s="95"/>
      <c r="F39" s="99"/>
      <c r="G39" s="25"/>
      <c r="H39" s="26"/>
      <c r="I39" s="15"/>
      <c r="J39" s="16"/>
    </row>
    <row r="40" spans="2:13" ht="19.5" customHeight="1">
      <c r="B40" s="19"/>
      <c r="C40" s="119"/>
      <c r="D40" s="24"/>
      <c r="E40" s="95"/>
      <c r="F40" s="99"/>
      <c r="G40" s="25"/>
      <c r="H40" s="26"/>
      <c r="I40" s="15"/>
      <c r="J40" s="16"/>
    </row>
    <row r="41" spans="2:13" ht="19.5" customHeight="1">
      <c r="B41" s="19"/>
      <c r="C41" s="119"/>
      <c r="D41" s="24"/>
      <c r="E41" s="95"/>
      <c r="F41" s="99"/>
      <c r="G41" s="25"/>
      <c r="H41" s="26"/>
      <c r="I41" s="15"/>
      <c r="J41" s="16"/>
    </row>
    <row r="42" spans="2:13" ht="19.5" customHeight="1">
      <c r="B42" s="19" t="s">
        <v>137</v>
      </c>
      <c r="C42" s="119" t="s">
        <v>8</v>
      </c>
      <c r="D42" s="24"/>
      <c r="E42" s="95"/>
      <c r="F42" s="99"/>
      <c r="G42" s="25"/>
      <c r="H42" s="26"/>
      <c r="I42" s="15"/>
      <c r="J42" s="16"/>
    </row>
    <row r="43" spans="2:13" ht="19.5" customHeight="1">
      <c r="B43" s="19"/>
      <c r="C43" s="119"/>
      <c r="D43" s="24"/>
      <c r="E43" s="95"/>
      <c r="F43" s="99"/>
      <c r="G43" s="25"/>
      <c r="H43" s="26"/>
      <c r="I43" s="15"/>
      <c r="J43" s="16"/>
    </row>
    <row r="44" spans="2:13" ht="19.5" customHeight="1">
      <c r="B44" s="19"/>
      <c r="C44" s="119"/>
      <c r="D44" s="24"/>
      <c r="E44" s="95"/>
      <c r="F44" s="99"/>
      <c r="G44" s="25"/>
      <c r="H44" s="26"/>
      <c r="I44" s="15"/>
      <c r="J44" s="16"/>
    </row>
    <row r="45" spans="2:13" ht="19.5" customHeight="1">
      <c r="B45" s="78"/>
      <c r="C45" s="120"/>
      <c r="D45" s="72"/>
      <c r="E45" s="91"/>
      <c r="F45" s="100"/>
      <c r="G45" s="73"/>
      <c r="H45" s="74"/>
      <c r="I45" s="75"/>
      <c r="J45" s="76"/>
    </row>
    <row r="46" spans="2:13" ht="19.5" customHeight="1">
      <c r="B46" s="18" t="s">
        <v>151</v>
      </c>
      <c r="C46" s="13"/>
      <c r="D46" s="14"/>
      <c r="E46" s="92"/>
      <c r="F46" s="96"/>
      <c r="G46" s="15"/>
      <c r="H46" s="15"/>
      <c r="I46" s="15"/>
      <c r="J46" s="67">
        <f>SUM(I47:I66)</f>
        <v>4300000</v>
      </c>
      <c r="L46" s="17"/>
      <c r="M46" s="9"/>
    </row>
    <row r="47" spans="2:13" ht="19.5" customHeight="1">
      <c r="B47" s="19" t="s">
        <v>15</v>
      </c>
      <c r="C47" s="119" t="s">
        <v>95</v>
      </c>
      <c r="D47" s="20" t="s">
        <v>89</v>
      </c>
      <c r="E47" s="95" t="s">
        <v>107</v>
      </c>
      <c r="F47" s="97" t="s">
        <v>20</v>
      </c>
      <c r="G47" s="21" t="s">
        <v>2</v>
      </c>
      <c r="H47" s="22">
        <v>1000000</v>
      </c>
      <c r="I47" s="23">
        <f>1*H47</f>
        <v>1000000</v>
      </c>
      <c r="J47" s="16"/>
    </row>
    <row r="48" spans="2:13" ht="19.5" customHeight="1">
      <c r="B48" s="19"/>
      <c r="C48" s="119"/>
      <c r="D48" s="24"/>
      <c r="E48" s="95"/>
      <c r="F48" s="99"/>
      <c r="G48" s="25"/>
      <c r="H48" s="26"/>
      <c r="I48" s="15"/>
      <c r="J48" s="16"/>
    </row>
    <row r="49" spans="2:10" ht="19.5" customHeight="1">
      <c r="B49" s="19"/>
      <c r="C49" s="119"/>
      <c r="D49" s="24"/>
      <c r="E49" s="95"/>
      <c r="F49" s="99"/>
      <c r="G49" s="25"/>
      <c r="H49" s="26"/>
      <c r="I49" s="15"/>
      <c r="J49" s="16"/>
    </row>
    <row r="50" spans="2:10" ht="19.5" customHeight="1">
      <c r="B50" s="19"/>
      <c r="C50" s="119"/>
      <c r="D50" s="24"/>
      <c r="E50" s="95"/>
      <c r="F50" s="99"/>
      <c r="G50" s="25"/>
      <c r="H50" s="30"/>
      <c r="I50" s="15"/>
      <c r="J50" s="16"/>
    </row>
    <row r="51" spans="2:10" ht="19.5" customHeight="1">
      <c r="B51" s="19" t="s">
        <v>16</v>
      </c>
      <c r="C51" s="119" t="s">
        <v>150</v>
      </c>
      <c r="D51" s="20" t="s">
        <v>110</v>
      </c>
      <c r="E51" s="95" t="s">
        <v>71</v>
      </c>
      <c r="F51" s="97" t="s">
        <v>111</v>
      </c>
      <c r="G51" s="21" t="s">
        <v>2</v>
      </c>
      <c r="H51" s="22">
        <v>11000</v>
      </c>
      <c r="I51" s="23">
        <f>2*50*H51</f>
        <v>1100000</v>
      </c>
      <c r="J51" s="16"/>
    </row>
    <row r="52" spans="2:10" ht="19.5" customHeight="1">
      <c r="B52" s="19"/>
      <c r="C52" s="119"/>
      <c r="D52" s="24"/>
      <c r="E52" s="95"/>
      <c r="F52" s="99"/>
      <c r="G52" s="25"/>
      <c r="H52" s="26"/>
      <c r="I52" s="15"/>
      <c r="J52" s="16"/>
    </row>
    <row r="53" spans="2:10" ht="19.5" customHeight="1">
      <c r="B53" s="19"/>
      <c r="C53" s="119"/>
      <c r="D53" s="24"/>
      <c r="E53" s="95"/>
      <c r="F53" s="99"/>
      <c r="G53" s="25"/>
      <c r="H53" s="26"/>
      <c r="I53" s="15"/>
      <c r="J53" s="16"/>
    </row>
    <row r="54" spans="2:10" ht="19.5" customHeight="1">
      <c r="B54" s="19"/>
      <c r="C54" s="119"/>
      <c r="D54" s="24"/>
      <c r="E54" s="95"/>
      <c r="F54" s="99"/>
      <c r="G54" s="25"/>
      <c r="H54" s="26"/>
      <c r="I54" s="15"/>
      <c r="J54" s="16"/>
    </row>
    <row r="55" spans="2:10" ht="19.5" customHeight="1">
      <c r="B55" s="19" t="s">
        <v>17</v>
      </c>
      <c r="C55" s="119" t="s">
        <v>96</v>
      </c>
      <c r="D55" s="20" t="s">
        <v>110</v>
      </c>
      <c r="E55" s="95" t="s">
        <v>71</v>
      </c>
      <c r="F55" s="97" t="s">
        <v>111</v>
      </c>
      <c r="G55" s="21" t="s">
        <v>2</v>
      </c>
      <c r="H55" s="22">
        <v>11000</v>
      </c>
      <c r="I55" s="23">
        <f>2*50*H55</f>
        <v>1100000</v>
      </c>
      <c r="J55" s="16"/>
    </row>
    <row r="56" spans="2:10" ht="19.5" customHeight="1">
      <c r="B56" s="19"/>
      <c r="C56" s="119"/>
      <c r="D56" s="24"/>
      <c r="E56" s="95"/>
      <c r="F56" s="99"/>
      <c r="G56" s="25"/>
      <c r="H56" s="26"/>
      <c r="I56" s="15"/>
      <c r="J56" s="16"/>
    </row>
    <row r="57" spans="2:10" ht="19.5" customHeight="1">
      <c r="B57" s="19"/>
      <c r="C57" s="119"/>
      <c r="D57" s="24"/>
      <c r="E57" s="95"/>
      <c r="F57" s="99"/>
      <c r="G57" s="25"/>
      <c r="H57" s="26"/>
      <c r="I57" s="15"/>
      <c r="J57" s="16"/>
    </row>
    <row r="58" spans="2:10" ht="19.5" customHeight="1">
      <c r="B58" s="19"/>
      <c r="C58" s="119"/>
      <c r="D58" s="24"/>
      <c r="E58" s="95"/>
      <c r="F58" s="99"/>
      <c r="G58" s="25"/>
      <c r="H58" s="26"/>
      <c r="I58" s="15"/>
      <c r="J58" s="16"/>
    </row>
    <row r="59" spans="2:10" ht="19.5" customHeight="1">
      <c r="B59" s="19" t="s">
        <v>18</v>
      </c>
      <c r="C59" s="119" t="s">
        <v>109</v>
      </c>
      <c r="D59" s="20" t="s">
        <v>110</v>
      </c>
      <c r="E59" s="95" t="s">
        <v>71</v>
      </c>
      <c r="F59" s="97" t="s">
        <v>111</v>
      </c>
      <c r="G59" s="21" t="s">
        <v>2</v>
      </c>
      <c r="H59" s="22">
        <v>11000</v>
      </c>
      <c r="I59" s="23">
        <f>2*50*H59</f>
        <v>1100000</v>
      </c>
      <c r="J59" s="16"/>
    </row>
    <row r="60" spans="2:10" ht="19.5" customHeight="1">
      <c r="B60" s="19"/>
      <c r="C60" s="119"/>
      <c r="D60" s="24"/>
      <c r="E60" s="95"/>
      <c r="F60" s="99"/>
      <c r="G60" s="25"/>
      <c r="H60" s="26"/>
      <c r="I60" s="15"/>
      <c r="J60" s="16"/>
    </row>
    <row r="61" spans="2:10" ht="19.5" customHeight="1">
      <c r="B61" s="19"/>
      <c r="C61" s="119"/>
      <c r="D61" s="24"/>
      <c r="E61" s="95"/>
      <c r="F61" s="99"/>
      <c r="G61" s="25"/>
      <c r="H61" s="26"/>
      <c r="I61" s="15"/>
      <c r="J61" s="16"/>
    </row>
    <row r="62" spans="2:10" ht="19.5" customHeight="1">
      <c r="B62" s="19"/>
      <c r="C62" s="119"/>
      <c r="D62" s="24"/>
      <c r="E62" s="95"/>
      <c r="F62" s="99"/>
      <c r="G62" s="25"/>
      <c r="H62" s="26"/>
      <c r="I62" s="15"/>
      <c r="J62" s="16"/>
    </row>
    <row r="63" spans="2:10" ht="19.5" customHeight="1">
      <c r="B63" s="19" t="s">
        <v>94</v>
      </c>
      <c r="C63" s="119" t="s">
        <v>8</v>
      </c>
      <c r="D63" s="20"/>
      <c r="E63" s="95"/>
      <c r="F63" s="97"/>
      <c r="G63" s="21"/>
      <c r="H63" s="22"/>
      <c r="I63" s="23"/>
      <c r="J63" s="16"/>
    </row>
    <row r="64" spans="2:10" ht="19.5" customHeight="1">
      <c r="B64" s="19"/>
      <c r="C64" s="119"/>
      <c r="D64" s="24"/>
      <c r="E64" s="95"/>
      <c r="F64" s="99"/>
      <c r="G64" s="25"/>
      <c r="H64" s="26"/>
      <c r="I64" s="15"/>
      <c r="J64" s="16"/>
    </row>
    <row r="65" spans="2:13" ht="19.5" customHeight="1">
      <c r="B65" s="19"/>
      <c r="C65" s="119"/>
      <c r="D65" s="24"/>
      <c r="E65" s="95"/>
      <c r="F65" s="99"/>
      <c r="G65" s="25"/>
      <c r="H65" s="26"/>
      <c r="I65" s="15"/>
      <c r="J65" s="16"/>
    </row>
    <row r="66" spans="2:13" ht="19.5" customHeight="1">
      <c r="B66" s="78"/>
      <c r="C66" s="120"/>
      <c r="D66" s="72"/>
      <c r="E66" s="91"/>
      <c r="F66" s="100"/>
      <c r="G66" s="73"/>
      <c r="H66" s="74"/>
      <c r="I66" s="75"/>
      <c r="J66" s="76"/>
    </row>
    <row r="67" spans="2:13" ht="19.5" customHeight="1">
      <c r="B67" s="18" t="s">
        <v>82</v>
      </c>
      <c r="C67" s="13"/>
      <c r="D67" s="14"/>
      <c r="E67" s="92"/>
      <c r="F67" s="96"/>
      <c r="G67" s="15"/>
      <c r="H67" s="15"/>
      <c r="I67" s="15"/>
      <c r="J67" s="67">
        <f>SUM(I68:I78)</f>
        <v>3040000</v>
      </c>
      <c r="L67" s="17"/>
      <c r="M67" s="9"/>
    </row>
    <row r="68" spans="2:13" ht="19.5" customHeight="1">
      <c r="B68" s="19" t="s">
        <v>15</v>
      </c>
      <c r="C68" s="119" t="s">
        <v>8</v>
      </c>
      <c r="D68" s="20" t="s">
        <v>85</v>
      </c>
      <c r="E68" s="95" t="s">
        <v>71</v>
      </c>
      <c r="F68" s="97" t="s">
        <v>84</v>
      </c>
      <c r="G68" s="21" t="s">
        <v>2</v>
      </c>
      <c r="H68" s="22">
        <v>8000</v>
      </c>
      <c r="I68" s="23">
        <f>6*10*H68</f>
        <v>480000</v>
      </c>
      <c r="J68" s="16"/>
    </row>
    <row r="69" spans="2:13" ht="19.5" customHeight="1">
      <c r="B69" s="19"/>
      <c r="C69" s="119"/>
      <c r="D69" s="24"/>
      <c r="E69" s="95"/>
      <c r="F69" s="99"/>
      <c r="G69" s="25"/>
      <c r="H69" s="26"/>
      <c r="I69" s="15"/>
      <c r="J69" s="16"/>
    </row>
    <row r="70" spans="2:13" ht="19.5" customHeight="1">
      <c r="B70" s="19"/>
      <c r="C70" s="119"/>
      <c r="D70" s="24"/>
      <c r="E70" s="95"/>
      <c r="F70" s="99"/>
      <c r="G70" s="25"/>
      <c r="H70" s="26"/>
      <c r="I70" s="15"/>
      <c r="J70" s="16"/>
    </row>
    <row r="71" spans="2:13" ht="19.5" customHeight="1">
      <c r="B71" s="78"/>
      <c r="C71" s="120"/>
      <c r="D71" s="72"/>
      <c r="E71" s="91"/>
      <c r="F71" s="100"/>
      <c r="G71" s="73"/>
      <c r="H71" s="79"/>
      <c r="I71" s="75"/>
      <c r="J71" s="76"/>
    </row>
    <row r="72" spans="2:13" ht="19.5" customHeight="1">
      <c r="B72" s="18" t="s">
        <v>83</v>
      </c>
      <c r="C72" s="13"/>
      <c r="D72" s="14"/>
      <c r="E72" s="92"/>
      <c r="F72" s="96"/>
      <c r="G72" s="15"/>
      <c r="H72" s="15"/>
      <c r="I72" s="15"/>
      <c r="J72" s="67">
        <f>SUM(I73:I83)</f>
        <v>2560000</v>
      </c>
      <c r="L72" s="17"/>
      <c r="M72" s="9"/>
    </row>
    <row r="73" spans="2:13" ht="19.5" customHeight="1">
      <c r="B73" s="19" t="s">
        <v>15</v>
      </c>
      <c r="C73" s="119" t="s">
        <v>8</v>
      </c>
      <c r="D73" s="20" t="s">
        <v>79</v>
      </c>
      <c r="E73" s="95" t="s">
        <v>71</v>
      </c>
      <c r="F73" s="97" t="s">
        <v>80</v>
      </c>
      <c r="G73" s="21" t="s">
        <v>2</v>
      </c>
      <c r="H73" s="22">
        <v>16000</v>
      </c>
      <c r="I73" s="23">
        <f>4*40*H73</f>
        <v>2560000</v>
      </c>
      <c r="J73" s="16"/>
    </row>
    <row r="74" spans="2:13" ht="19.5" customHeight="1">
      <c r="B74" s="19"/>
      <c r="C74" s="119"/>
      <c r="D74" s="24"/>
      <c r="E74" s="95"/>
      <c r="F74" s="99"/>
      <c r="G74" s="25"/>
      <c r="H74" s="26"/>
      <c r="I74" s="15"/>
      <c r="J74" s="16"/>
    </row>
    <row r="75" spans="2:13" ht="19.5" customHeight="1">
      <c r="B75" s="19"/>
      <c r="C75" s="119"/>
      <c r="D75" s="24"/>
      <c r="E75" s="95"/>
      <c r="F75" s="99"/>
      <c r="G75" s="25"/>
      <c r="H75" s="26"/>
      <c r="I75" s="15"/>
      <c r="J75" s="16"/>
    </row>
    <row r="76" spans="2:13" ht="19.5" customHeight="1">
      <c r="B76" s="19"/>
      <c r="C76" s="119"/>
      <c r="D76" s="24"/>
      <c r="E76" s="95"/>
      <c r="F76" s="99"/>
      <c r="G76" s="25"/>
      <c r="H76" s="30"/>
      <c r="I76" s="15"/>
      <c r="J76" s="16"/>
    </row>
    <row r="77" spans="2:13" ht="19.5" customHeight="1">
      <c r="B77" s="31" t="s">
        <v>58</v>
      </c>
      <c r="C77" s="32"/>
      <c r="D77" s="33"/>
      <c r="E77" s="101"/>
      <c r="F77" s="102"/>
      <c r="G77" s="34"/>
      <c r="H77" s="34"/>
      <c r="I77" s="34"/>
      <c r="J77" s="35">
        <v>100000</v>
      </c>
    </row>
    <row r="78" spans="2:13" ht="19.5" customHeight="1">
      <c r="B78" s="12" t="s">
        <v>99</v>
      </c>
      <c r="C78" s="13"/>
      <c r="D78" s="14"/>
      <c r="E78" s="14"/>
      <c r="F78" s="96" t="s">
        <v>119</v>
      </c>
      <c r="G78" s="15"/>
      <c r="H78" s="15"/>
      <c r="I78" s="81" t="s">
        <v>101</v>
      </c>
      <c r="J78" s="68">
        <f>J7+J77</f>
        <v>30900000</v>
      </c>
    </row>
    <row r="79" spans="2:13" ht="19.5" customHeight="1">
      <c r="B79" s="36"/>
      <c r="C79" s="37"/>
      <c r="D79" s="38"/>
      <c r="E79" s="38"/>
      <c r="F79" s="103"/>
      <c r="G79" s="39"/>
      <c r="H79" s="39" t="s">
        <v>3</v>
      </c>
      <c r="I79" s="40" t="s">
        <v>1</v>
      </c>
      <c r="J79" s="69">
        <f>INT(J78*1.1)</f>
        <v>33990000</v>
      </c>
    </row>
    <row r="80" spans="2:13" s="44" customFormat="1" ht="17.25" customHeight="1">
      <c r="B80" s="41"/>
      <c r="C80" s="42"/>
      <c r="D80" s="42"/>
      <c r="E80" s="42"/>
      <c r="F80" s="43"/>
      <c r="G80" s="43"/>
      <c r="H80" s="43"/>
      <c r="I80" s="43"/>
      <c r="J80" s="42"/>
      <c r="L80" s="43"/>
    </row>
    <row r="81" spans="2:12" s="44" customFormat="1" ht="17.25" customHeight="1">
      <c r="B81" s="41"/>
      <c r="C81" s="42"/>
      <c r="D81" s="42"/>
      <c r="E81" s="42"/>
      <c r="F81" s="43"/>
      <c r="G81" s="43"/>
      <c r="H81" s="43"/>
      <c r="I81" s="43"/>
      <c r="J81" s="45"/>
      <c r="L81" s="43"/>
    </row>
    <row r="82" spans="2:12" ht="20.5" customHeight="1">
      <c r="C82" s="46"/>
      <c r="D82" s="46"/>
      <c r="E82" s="46"/>
      <c r="F82" s="46"/>
      <c r="G82" s="46"/>
      <c r="H82" s="46"/>
      <c r="I82" s="46"/>
      <c r="J82" s="5"/>
    </row>
    <row r="83" spans="2:12" ht="20.5" customHeight="1">
      <c r="C83" s="46"/>
      <c r="D83" s="46"/>
      <c r="E83" s="46"/>
      <c r="F83" s="46"/>
      <c r="G83" s="46"/>
      <c r="H83" s="46"/>
      <c r="I83" s="46"/>
      <c r="J83" s="5"/>
    </row>
    <row r="84" spans="2:12" ht="20.5" customHeight="1">
      <c r="C84" s="46"/>
      <c r="D84" s="46"/>
      <c r="E84" s="46"/>
      <c r="F84" s="46"/>
      <c r="G84" s="46"/>
      <c r="H84" s="46"/>
      <c r="I84" s="46"/>
      <c r="J84" s="5"/>
    </row>
    <row r="85" spans="2:12" ht="20.5" customHeight="1">
      <c r="C85" s="46"/>
      <c r="D85" s="46"/>
      <c r="E85" s="46"/>
      <c r="F85" s="46"/>
      <c r="G85" s="46"/>
      <c r="H85" s="46"/>
      <c r="I85" s="46"/>
      <c r="J85" s="5"/>
    </row>
  </sheetData>
  <mergeCells count="19">
    <mergeCell ref="C73:C76"/>
    <mergeCell ref="C68:C71"/>
    <mergeCell ref="C9:C12"/>
    <mergeCell ref="C34:C37"/>
    <mergeCell ref="C26:C29"/>
    <mergeCell ref="C13:C16"/>
    <mergeCell ref="C17:C20"/>
    <mergeCell ref="C30:C33"/>
    <mergeCell ref="C47:C50"/>
    <mergeCell ref="C51:C54"/>
    <mergeCell ref="C55:C58"/>
    <mergeCell ref="C59:C62"/>
    <mergeCell ref="C38:C41"/>
    <mergeCell ref="C63:C66"/>
    <mergeCell ref="C22:C25"/>
    <mergeCell ref="B4:J4"/>
    <mergeCell ref="B6:C6"/>
    <mergeCell ref="F6:J6"/>
    <mergeCell ref="C42:C45"/>
  </mergeCells>
  <phoneticPr fontId="2"/>
  <dataValidations count="1">
    <dataValidation type="list" allowBlank="1" showInputMessage="1" showErrorMessage="1" sqref="E7:E76" xr:uid="{00000000-0002-0000-0100-000000000000}">
      <formula1>"人件費,物品リース、レンタル費、クラウドサーバー利用費,物品・ソフトウェア等購入費,印刷、写真撮影、翻訳、デザインなど専門業者への外注費,その他"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5"/>
  <sheetViews>
    <sheetView topLeftCell="A43" zoomScale="70" zoomScaleNormal="70" zoomScaleSheetLayoutView="70" zoomScalePageLayoutView="55" workbookViewId="0">
      <selection activeCell="D101" sqref="D101"/>
    </sheetView>
  </sheetViews>
  <sheetFormatPr defaultColWidth="9" defaultRowHeight="23.15" customHeight="1"/>
  <cols>
    <col min="1" max="1" width="3.1796875" style="3" customWidth="1"/>
    <col min="2" max="2" width="5" style="1" customWidth="1"/>
    <col min="3" max="4" width="27.453125" style="2" customWidth="1"/>
    <col min="5" max="5" width="49.36328125" style="2" customWidth="1"/>
    <col min="6" max="6" width="16.90625" style="4" customWidth="1"/>
    <col min="7" max="7" width="2.6328125" style="4" customWidth="1"/>
    <col min="8" max="8" width="17.08984375" style="4" customWidth="1"/>
    <col min="9" max="9" width="13.90625" style="4" customWidth="1"/>
    <col min="10" max="10" width="14.90625" style="3" customWidth="1"/>
    <col min="11" max="11" width="7.90625" style="3" customWidth="1"/>
    <col min="12" max="12" width="17.36328125" style="6" customWidth="1"/>
    <col min="13" max="13" width="13" style="3" customWidth="1"/>
    <col min="14" max="14" width="21.36328125" style="3" customWidth="1"/>
    <col min="15" max="16384" width="9" style="3"/>
  </cols>
  <sheetData>
    <row r="1" spans="2:13" ht="23.15" customHeight="1">
      <c r="J1" s="54"/>
    </row>
    <row r="2" spans="2:13" ht="23.15" customHeight="1">
      <c r="C2" s="47" t="s">
        <v>75</v>
      </c>
      <c r="J2" s="118" t="s">
        <v>92</v>
      </c>
    </row>
    <row r="3" spans="2:13" ht="23.15" customHeight="1">
      <c r="J3" s="86"/>
    </row>
    <row r="4" spans="2:13" ht="22.5" customHeight="1">
      <c r="B4" s="121" t="s">
        <v>100</v>
      </c>
      <c r="C4" s="121"/>
      <c r="D4" s="121"/>
      <c r="E4" s="121"/>
      <c r="F4" s="121"/>
      <c r="G4" s="121"/>
      <c r="H4" s="121"/>
      <c r="I4" s="121"/>
      <c r="J4" s="121"/>
    </row>
    <row r="5" spans="2:13" ht="22.5" customHeight="1">
      <c r="B5" s="7"/>
      <c r="C5" s="8"/>
      <c r="D5" s="8"/>
      <c r="E5" s="8"/>
      <c r="F5" s="6"/>
      <c r="G5" s="6"/>
      <c r="H5" s="6"/>
      <c r="I5" s="6"/>
      <c r="J5" s="9" t="s">
        <v>0</v>
      </c>
    </row>
    <row r="6" spans="2:13" ht="22.5" customHeight="1" thickBot="1">
      <c r="B6" s="122" t="s">
        <v>4</v>
      </c>
      <c r="C6" s="123"/>
      <c r="D6" s="10" t="s">
        <v>5</v>
      </c>
      <c r="E6" s="87" t="s">
        <v>21</v>
      </c>
      <c r="F6" s="124"/>
      <c r="G6" s="124"/>
      <c r="H6" s="124"/>
      <c r="I6" s="124"/>
      <c r="J6" s="123"/>
    </row>
    <row r="7" spans="2:13" ht="19.5" customHeight="1" thickTop="1">
      <c r="B7" s="12" t="s">
        <v>14</v>
      </c>
      <c r="C7" s="13"/>
      <c r="D7" s="14"/>
      <c r="E7" s="93"/>
      <c r="F7" s="94"/>
      <c r="G7" s="15"/>
      <c r="H7" s="15"/>
      <c r="I7" s="15"/>
      <c r="J7" s="67">
        <f>J8+J22+J35+J48+J61+J74+J87+J118+J157+J162</f>
        <v>138800000</v>
      </c>
      <c r="L7" s="17"/>
      <c r="M7" s="9"/>
    </row>
    <row r="8" spans="2:13" ht="19.5" customHeight="1">
      <c r="B8" s="18" t="s">
        <v>120</v>
      </c>
      <c r="C8" s="13"/>
      <c r="D8" s="14"/>
      <c r="E8" s="95"/>
      <c r="F8" s="96"/>
      <c r="G8" s="15"/>
      <c r="H8" s="15"/>
      <c r="I8" s="15"/>
      <c r="J8" s="67">
        <f>SUM(I10:I21)</f>
        <v>20600000</v>
      </c>
      <c r="L8" s="17"/>
      <c r="M8" s="9"/>
    </row>
    <row r="9" spans="2:13" ht="19.5" customHeight="1">
      <c r="B9" s="18" t="s">
        <v>122</v>
      </c>
      <c r="C9" s="13"/>
      <c r="D9" s="14"/>
      <c r="E9" s="95"/>
      <c r="F9" s="96"/>
      <c r="G9" s="15"/>
      <c r="H9" s="15"/>
      <c r="I9" s="15"/>
      <c r="J9" s="67"/>
      <c r="L9" s="17"/>
      <c r="M9" s="9"/>
    </row>
    <row r="10" spans="2:13" ht="19.5" customHeight="1">
      <c r="B10" s="19" t="s">
        <v>15</v>
      </c>
      <c r="C10" s="119" t="s">
        <v>9</v>
      </c>
      <c r="D10" s="20" t="s">
        <v>28</v>
      </c>
      <c r="E10" s="95" t="s">
        <v>71</v>
      </c>
      <c r="F10" s="97" t="s">
        <v>6</v>
      </c>
      <c r="G10" s="21" t="s">
        <v>2</v>
      </c>
      <c r="H10" s="22">
        <v>12000</v>
      </c>
      <c r="I10" s="23">
        <f>2*100*H10</f>
        <v>2400000</v>
      </c>
      <c r="J10" s="16"/>
    </row>
    <row r="11" spans="2:13" ht="19.5" customHeight="1">
      <c r="B11" s="19"/>
      <c r="C11" s="119"/>
      <c r="D11" s="20" t="s">
        <v>60</v>
      </c>
      <c r="E11" s="95" t="s">
        <v>113</v>
      </c>
      <c r="F11" s="97" t="s">
        <v>62</v>
      </c>
      <c r="G11" s="21" t="s">
        <v>2</v>
      </c>
      <c r="H11" s="22">
        <v>600000</v>
      </c>
      <c r="I11" s="23">
        <f>1*3*H11</f>
        <v>1800000</v>
      </c>
      <c r="J11" s="16"/>
    </row>
    <row r="12" spans="2:13" ht="19.5" customHeight="1">
      <c r="B12" s="19"/>
      <c r="C12" s="119"/>
      <c r="D12" s="20" t="s">
        <v>59</v>
      </c>
      <c r="E12" s="95" t="s">
        <v>107</v>
      </c>
      <c r="F12" s="97" t="s">
        <v>61</v>
      </c>
      <c r="G12" s="21" t="s">
        <v>2</v>
      </c>
      <c r="H12" s="22">
        <v>1000000</v>
      </c>
      <c r="I12" s="23">
        <f>2*H12</f>
        <v>2000000</v>
      </c>
      <c r="J12" s="16"/>
    </row>
    <row r="13" spans="2:13" ht="19.5" customHeight="1">
      <c r="B13" s="19"/>
      <c r="C13" s="119"/>
      <c r="D13" s="66"/>
      <c r="E13" s="95"/>
      <c r="F13" s="98"/>
      <c r="J13" s="16"/>
    </row>
    <row r="14" spans="2:13" ht="19.5" customHeight="1">
      <c r="B14" s="19" t="s">
        <v>16</v>
      </c>
      <c r="C14" s="119" t="s">
        <v>10</v>
      </c>
      <c r="D14" s="20" t="s">
        <v>55</v>
      </c>
      <c r="E14" s="95" t="s">
        <v>113</v>
      </c>
      <c r="F14" s="97" t="s">
        <v>19</v>
      </c>
      <c r="G14" s="21" t="s">
        <v>2</v>
      </c>
      <c r="H14" s="22">
        <v>10000</v>
      </c>
      <c r="I14" s="23">
        <f>5*90*H14</f>
        <v>4500000</v>
      </c>
      <c r="J14" s="16"/>
    </row>
    <row r="15" spans="2:13" ht="19.5" customHeight="1">
      <c r="B15" s="19"/>
      <c r="C15" s="119"/>
      <c r="D15" s="20" t="s">
        <v>56</v>
      </c>
      <c r="E15" s="95" t="s">
        <v>113</v>
      </c>
      <c r="F15" s="97" t="s">
        <v>13</v>
      </c>
      <c r="G15" s="21" t="s">
        <v>2</v>
      </c>
      <c r="H15" s="22">
        <v>100000</v>
      </c>
      <c r="I15" s="23">
        <f>90*H15</f>
        <v>9000000</v>
      </c>
      <c r="J15" s="16"/>
    </row>
    <row r="16" spans="2:13" ht="19.5" customHeight="1">
      <c r="B16" s="19"/>
      <c r="C16" s="119"/>
      <c r="D16" s="24"/>
      <c r="E16" s="95"/>
      <c r="F16" s="99"/>
      <c r="G16" s="25"/>
      <c r="H16" s="26"/>
      <c r="I16" s="15"/>
      <c r="J16" s="16"/>
    </row>
    <row r="17" spans="2:13" ht="19.5" customHeight="1">
      <c r="B17" s="19"/>
      <c r="C17" s="119"/>
      <c r="D17" s="24"/>
      <c r="E17" s="95"/>
      <c r="F17" s="99"/>
      <c r="G17" s="25"/>
      <c r="H17" s="26"/>
      <c r="I17" s="15"/>
      <c r="J17" s="16"/>
    </row>
    <row r="18" spans="2:13" ht="19.5" customHeight="1">
      <c r="B18" s="19" t="s">
        <v>17</v>
      </c>
      <c r="C18" s="119" t="s">
        <v>8</v>
      </c>
      <c r="D18" s="20" t="s">
        <v>108</v>
      </c>
      <c r="E18" s="95" t="s">
        <v>116</v>
      </c>
      <c r="F18" s="97"/>
      <c r="G18" s="21"/>
      <c r="H18" s="22">
        <v>600000</v>
      </c>
      <c r="I18" s="23">
        <f>H18</f>
        <v>600000</v>
      </c>
      <c r="J18" s="16"/>
    </row>
    <row r="19" spans="2:13" ht="19.5" customHeight="1">
      <c r="B19" s="27"/>
      <c r="C19" s="119"/>
      <c r="D19" s="20" t="s">
        <v>72</v>
      </c>
      <c r="E19" s="95" t="s">
        <v>7</v>
      </c>
      <c r="F19" s="97"/>
      <c r="G19" s="21"/>
      <c r="H19" s="22">
        <v>300000</v>
      </c>
      <c r="I19" s="23">
        <f>H19</f>
        <v>300000</v>
      </c>
      <c r="J19" s="16"/>
    </row>
    <row r="20" spans="2:13" ht="19.5" customHeight="1">
      <c r="B20" s="27"/>
      <c r="C20" s="119"/>
      <c r="D20" s="14"/>
      <c r="E20" s="95"/>
      <c r="F20" s="99"/>
      <c r="G20" s="25"/>
      <c r="H20" s="26"/>
      <c r="I20" s="15"/>
      <c r="J20" s="16"/>
    </row>
    <row r="21" spans="2:13" ht="19.5" customHeight="1">
      <c r="B21" s="27"/>
      <c r="C21" s="119"/>
      <c r="D21" s="24"/>
      <c r="E21" s="95"/>
      <c r="F21" s="99"/>
      <c r="G21" s="25"/>
      <c r="H21" s="26"/>
      <c r="I21" s="15"/>
      <c r="J21" s="16"/>
    </row>
    <row r="22" spans="2:13" ht="19.5" customHeight="1">
      <c r="B22" s="18" t="s">
        <v>121</v>
      </c>
      <c r="C22" s="13"/>
      <c r="D22" s="14"/>
      <c r="E22" s="95"/>
      <c r="F22" s="96"/>
      <c r="G22" s="15"/>
      <c r="H22" s="15"/>
      <c r="I22" s="15"/>
      <c r="J22" s="67">
        <f>SUM(I23:I34)</f>
        <v>20600000</v>
      </c>
      <c r="L22" s="17"/>
      <c r="M22" s="9"/>
    </row>
    <row r="23" spans="2:13" ht="19.5" customHeight="1">
      <c r="B23" s="19" t="s">
        <v>15</v>
      </c>
      <c r="C23" s="119" t="s">
        <v>9</v>
      </c>
      <c r="D23" s="20" t="s">
        <v>28</v>
      </c>
      <c r="E23" s="95" t="s">
        <v>71</v>
      </c>
      <c r="F23" s="97" t="s">
        <v>6</v>
      </c>
      <c r="G23" s="21" t="s">
        <v>2</v>
      </c>
      <c r="H23" s="22">
        <v>12000</v>
      </c>
      <c r="I23" s="23">
        <f>2*100*H23</f>
        <v>2400000</v>
      </c>
      <c r="J23" s="16"/>
    </row>
    <row r="24" spans="2:13" ht="19.5" customHeight="1">
      <c r="B24" s="19"/>
      <c r="C24" s="119"/>
      <c r="D24" s="20" t="s">
        <v>60</v>
      </c>
      <c r="E24" s="95" t="s">
        <v>113</v>
      </c>
      <c r="F24" s="97" t="s">
        <v>62</v>
      </c>
      <c r="G24" s="21" t="s">
        <v>2</v>
      </c>
      <c r="H24" s="22">
        <v>600000</v>
      </c>
      <c r="I24" s="23">
        <f>1*3*H24</f>
        <v>1800000</v>
      </c>
      <c r="J24" s="16"/>
    </row>
    <row r="25" spans="2:13" ht="19.5" customHeight="1">
      <c r="B25" s="19"/>
      <c r="C25" s="119"/>
      <c r="D25" s="20" t="s">
        <v>59</v>
      </c>
      <c r="E25" s="95" t="s">
        <v>107</v>
      </c>
      <c r="F25" s="97" t="s">
        <v>61</v>
      </c>
      <c r="G25" s="21" t="s">
        <v>2</v>
      </c>
      <c r="H25" s="22">
        <v>1000000</v>
      </c>
      <c r="I25" s="23">
        <f>2*H25</f>
        <v>2000000</v>
      </c>
      <c r="J25" s="16"/>
    </row>
    <row r="26" spans="2:13" ht="19.5" customHeight="1">
      <c r="B26" s="19"/>
      <c r="C26" s="119"/>
      <c r="D26" s="66"/>
      <c r="E26" s="95"/>
      <c r="F26" s="98"/>
      <c r="J26" s="16"/>
    </row>
    <row r="27" spans="2:13" ht="19.5" customHeight="1">
      <c r="B27" s="19" t="s">
        <v>16</v>
      </c>
      <c r="C27" s="119" t="s">
        <v>10</v>
      </c>
      <c r="D27" s="20" t="s">
        <v>55</v>
      </c>
      <c r="E27" s="95" t="s">
        <v>113</v>
      </c>
      <c r="F27" s="97" t="s">
        <v>19</v>
      </c>
      <c r="G27" s="21" t="s">
        <v>2</v>
      </c>
      <c r="H27" s="22">
        <v>10000</v>
      </c>
      <c r="I27" s="23">
        <f>5*90*H27</f>
        <v>4500000</v>
      </c>
      <c r="J27" s="16"/>
    </row>
    <row r="28" spans="2:13" ht="19.5" customHeight="1">
      <c r="B28" s="19"/>
      <c r="C28" s="119"/>
      <c r="D28" s="20" t="s">
        <v>56</v>
      </c>
      <c r="E28" s="95" t="s">
        <v>113</v>
      </c>
      <c r="F28" s="97" t="s">
        <v>13</v>
      </c>
      <c r="G28" s="21" t="s">
        <v>2</v>
      </c>
      <c r="H28" s="22">
        <v>100000</v>
      </c>
      <c r="I28" s="23">
        <f>90*H28</f>
        <v>9000000</v>
      </c>
      <c r="J28" s="16"/>
    </row>
    <row r="29" spans="2:13" ht="19.5" customHeight="1">
      <c r="B29" s="19"/>
      <c r="C29" s="119"/>
      <c r="D29" s="24"/>
      <c r="E29" s="95"/>
      <c r="F29" s="99"/>
      <c r="G29" s="25"/>
      <c r="H29" s="26"/>
      <c r="I29" s="15"/>
      <c r="J29" s="16"/>
    </row>
    <row r="30" spans="2:13" ht="19.5" customHeight="1">
      <c r="B30" s="19"/>
      <c r="C30" s="119"/>
      <c r="D30" s="24"/>
      <c r="E30" s="95"/>
      <c r="F30" s="99"/>
      <c r="G30" s="25"/>
      <c r="H30" s="26"/>
      <c r="I30" s="15"/>
      <c r="J30" s="16"/>
    </row>
    <row r="31" spans="2:13" ht="19.5" customHeight="1">
      <c r="B31" s="19" t="s">
        <v>17</v>
      </c>
      <c r="C31" s="119" t="s">
        <v>8</v>
      </c>
      <c r="D31" s="20" t="s">
        <v>108</v>
      </c>
      <c r="E31" s="95" t="s">
        <v>116</v>
      </c>
      <c r="F31" s="97"/>
      <c r="G31" s="21"/>
      <c r="H31" s="22">
        <v>600000</v>
      </c>
      <c r="I31" s="23">
        <f>H31</f>
        <v>600000</v>
      </c>
      <c r="J31" s="16"/>
    </row>
    <row r="32" spans="2:13" ht="19.5" customHeight="1">
      <c r="B32" s="27"/>
      <c r="C32" s="119"/>
      <c r="D32" s="20" t="s">
        <v>72</v>
      </c>
      <c r="E32" s="95" t="s">
        <v>7</v>
      </c>
      <c r="F32" s="97"/>
      <c r="G32" s="21"/>
      <c r="H32" s="22">
        <v>300000</v>
      </c>
      <c r="I32" s="23">
        <f>H32</f>
        <v>300000</v>
      </c>
      <c r="J32" s="16"/>
    </row>
    <row r="33" spans="2:13" ht="19.5" customHeight="1">
      <c r="B33" s="27"/>
      <c r="C33" s="119"/>
      <c r="D33" s="14"/>
      <c r="E33" s="95"/>
      <c r="F33" s="99"/>
      <c r="G33" s="25"/>
      <c r="H33" s="26"/>
      <c r="I33" s="15"/>
      <c r="J33" s="16"/>
    </row>
    <row r="34" spans="2:13" ht="19.5" customHeight="1">
      <c r="B34" s="27"/>
      <c r="C34" s="119"/>
      <c r="D34" s="24"/>
      <c r="E34" s="95"/>
      <c r="F34" s="99"/>
      <c r="G34" s="25"/>
      <c r="H34" s="26"/>
      <c r="I34" s="15"/>
      <c r="J34" s="16"/>
    </row>
    <row r="35" spans="2:13" ht="19.5" customHeight="1">
      <c r="B35" s="18" t="s">
        <v>123</v>
      </c>
      <c r="C35" s="13"/>
      <c r="D35" s="14"/>
      <c r="E35" s="95"/>
      <c r="F35" s="96"/>
      <c r="G35" s="15"/>
      <c r="H35" s="15"/>
      <c r="I35" s="15"/>
      <c r="J35" s="67">
        <f>SUM(I36:I47)</f>
        <v>20600000</v>
      </c>
      <c r="L35" s="17"/>
      <c r="M35" s="9"/>
    </row>
    <row r="36" spans="2:13" ht="19.5" customHeight="1">
      <c r="B36" s="19" t="s">
        <v>15</v>
      </c>
      <c r="C36" s="119" t="s">
        <v>9</v>
      </c>
      <c r="D36" s="20" t="s">
        <v>28</v>
      </c>
      <c r="E36" s="95" t="s">
        <v>71</v>
      </c>
      <c r="F36" s="97" t="s">
        <v>6</v>
      </c>
      <c r="G36" s="21" t="s">
        <v>2</v>
      </c>
      <c r="H36" s="22">
        <v>12000</v>
      </c>
      <c r="I36" s="23">
        <f>2*100*H36</f>
        <v>2400000</v>
      </c>
      <c r="J36" s="16"/>
    </row>
    <row r="37" spans="2:13" ht="19.5" customHeight="1">
      <c r="B37" s="19"/>
      <c r="C37" s="119"/>
      <c r="D37" s="20" t="s">
        <v>60</v>
      </c>
      <c r="E37" s="95" t="s">
        <v>113</v>
      </c>
      <c r="F37" s="97" t="s">
        <v>62</v>
      </c>
      <c r="G37" s="21" t="s">
        <v>2</v>
      </c>
      <c r="H37" s="22">
        <v>600000</v>
      </c>
      <c r="I37" s="23">
        <f>1*3*H37</f>
        <v>1800000</v>
      </c>
      <c r="J37" s="16"/>
    </row>
    <row r="38" spans="2:13" ht="19.5" customHeight="1">
      <c r="B38" s="19"/>
      <c r="C38" s="119"/>
      <c r="D38" s="20" t="s">
        <v>59</v>
      </c>
      <c r="E38" s="95" t="s">
        <v>107</v>
      </c>
      <c r="F38" s="97" t="s">
        <v>61</v>
      </c>
      <c r="G38" s="21" t="s">
        <v>2</v>
      </c>
      <c r="H38" s="22">
        <v>1000000</v>
      </c>
      <c r="I38" s="23">
        <f>2*H38</f>
        <v>2000000</v>
      </c>
      <c r="J38" s="16"/>
    </row>
    <row r="39" spans="2:13" ht="19.5" customHeight="1">
      <c r="B39" s="19"/>
      <c r="C39" s="119"/>
      <c r="D39" s="66"/>
      <c r="E39" s="95"/>
      <c r="F39" s="98"/>
      <c r="J39" s="16"/>
    </row>
    <row r="40" spans="2:13" ht="19.5" customHeight="1">
      <c r="B40" s="19" t="s">
        <v>16</v>
      </c>
      <c r="C40" s="119" t="s">
        <v>10</v>
      </c>
      <c r="D40" s="20" t="s">
        <v>55</v>
      </c>
      <c r="E40" s="95" t="s">
        <v>113</v>
      </c>
      <c r="F40" s="97" t="s">
        <v>19</v>
      </c>
      <c r="G40" s="21" t="s">
        <v>2</v>
      </c>
      <c r="H40" s="22">
        <v>10000</v>
      </c>
      <c r="I40" s="23">
        <f>5*90*H40</f>
        <v>4500000</v>
      </c>
      <c r="J40" s="16"/>
    </row>
    <row r="41" spans="2:13" ht="19.5" customHeight="1">
      <c r="B41" s="19"/>
      <c r="C41" s="119"/>
      <c r="D41" s="20" t="s">
        <v>56</v>
      </c>
      <c r="E41" s="95" t="s">
        <v>113</v>
      </c>
      <c r="F41" s="97" t="s">
        <v>13</v>
      </c>
      <c r="G41" s="21" t="s">
        <v>2</v>
      </c>
      <c r="H41" s="22">
        <v>100000</v>
      </c>
      <c r="I41" s="23">
        <f>90*H41</f>
        <v>9000000</v>
      </c>
      <c r="J41" s="16"/>
    </row>
    <row r="42" spans="2:13" ht="19.5" customHeight="1">
      <c r="B42" s="19"/>
      <c r="C42" s="119"/>
      <c r="D42" s="24"/>
      <c r="E42" s="95"/>
      <c r="F42" s="99"/>
      <c r="G42" s="25"/>
      <c r="H42" s="26"/>
      <c r="I42" s="15"/>
      <c r="J42" s="16"/>
    </row>
    <row r="43" spans="2:13" ht="19.5" customHeight="1">
      <c r="B43" s="19"/>
      <c r="C43" s="119"/>
      <c r="D43" s="24"/>
      <c r="E43" s="95"/>
      <c r="F43" s="99"/>
      <c r="G43" s="25"/>
      <c r="H43" s="26"/>
      <c r="I43" s="15"/>
      <c r="J43" s="16"/>
    </row>
    <row r="44" spans="2:13" ht="19.5" customHeight="1">
      <c r="B44" s="19" t="s">
        <v>17</v>
      </c>
      <c r="C44" s="119" t="s">
        <v>8</v>
      </c>
      <c r="D44" s="20" t="s">
        <v>108</v>
      </c>
      <c r="E44" s="95" t="s">
        <v>116</v>
      </c>
      <c r="F44" s="97"/>
      <c r="G44" s="21"/>
      <c r="H44" s="22">
        <v>600000</v>
      </c>
      <c r="I44" s="23">
        <f>H44</f>
        <v>600000</v>
      </c>
      <c r="J44" s="16"/>
    </row>
    <row r="45" spans="2:13" ht="19.5" customHeight="1">
      <c r="B45" s="27"/>
      <c r="C45" s="119"/>
      <c r="D45" s="20" t="s">
        <v>72</v>
      </c>
      <c r="E45" s="95" t="s">
        <v>7</v>
      </c>
      <c r="F45" s="97"/>
      <c r="G45" s="21"/>
      <c r="H45" s="22">
        <v>300000</v>
      </c>
      <c r="I45" s="23">
        <f>H45</f>
        <v>300000</v>
      </c>
      <c r="J45" s="16"/>
    </row>
    <row r="46" spans="2:13" ht="19.5" customHeight="1">
      <c r="B46" s="27"/>
      <c r="C46" s="119"/>
      <c r="D46" s="14"/>
      <c r="E46" s="95"/>
      <c r="F46" s="99"/>
      <c r="G46" s="25"/>
      <c r="H46" s="26"/>
      <c r="I46" s="15"/>
      <c r="J46" s="16"/>
    </row>
    <row r="47" spans="2:13" ht="19.5" customHeight="1">
      <c r="B47" s="27"/>
      <c r="C47" s="119"/>
      <c r="D47" s="24"/>
      <c r="E47" s="95"/>
      <c r="F47" s="99"/>
      <c r="G47" s="25"/>
      <c r="H47" s="26"/>
      <c r="I47" s="15"/>
      <c r="J47" s="16"/>
    </row>
    <row r="48" spans="2:13" ht="19.5" customHeight="1">
      <c r="B48" s="18" t="s">
        <v>124</v>
      </c>
      <c r="C48" s="13"/>
      <c r="D48" s="14"/>
      <c r="E48" s="95"/>
      <c r="F48" s="96"/>
      <c r="G48" s="15"/>
      <c r="H48" s="15"/>
      <c r="I48" s="15"/>
      <c r="J48" s="67">
        <f>SUM(I49:I60)</f>
        <v>20600000</v>
      </c>
      <c r="L48" s="17"/>
      <c r="M48" s="9"/>
    </row>
    <row r="49" spans="2:13" ht="19.5" customHeight="1">
      <c r="B49" s="19" t="s">
        <v>15</v>
      </c>
      <c r="C49" s="119" t="s">
        <v>9</v>
      </c>
      <c r="D49" s="20" t="s">
        <v>28</v>
      </c>
      <c r="E49" s="95" t="s">
        <v>71</v>
      </c>
      <c r="F49" s="97" t="s">
        <v>6</v>
      </c>
      <c r="G49" s="21" t="s">
        <v>2</v>
      </c>
      <c r="H49" s="22">
        <v>12000</v>
      </c>
      <c r="I49" s="23">
        <f>2*100*H49</f>
        <v>2400000</v>
      </c>
      <c r="J49" s="16"/>
    </row>
    <row r="50" spans="2:13" ht="19.5" customHeight="1">
      <c r="B50" s="19"/>
      <c r="C50" s="119"/>
      <c r="D50" s="20" t="s">
        <v>60</v>
      </c>
      <c r="E50" s="95" t="s">
        <v>113</v>
      </c>
      <c r="F50" s="97" t="s">
        <v>62</v>
      </c>
      <c r="G50" s="21" t="s">
        <v>2</v>
      </c>
      <c r="H50" s="22">
        <v>600000</v>
      </c>
      <c r="I50" s="23">
        <f>1*3*H50</f>
        <v>1800000</v>
      </c>
      <c r="J50" s="16"/>
    </row>
    <row r="51" spans="2:13" ht="19.5" customHeight="1">
      <c r="B51" s="19"/>
      <c r="C51" s="119"/>
      <c r="D51" s="20" t="s">
        <v>59</v>
      </c>
      <c r="E51" s="95" t="s">
        <v>107</v>
      </c>
      <c r="F51" s="97" t="s">
        <v>61</v>
      </c>
      <c r="G51" s="21" t="s">
        <v>2</v>
      </c>
      <c r="H51" s="22">
        <v>1000000</v>
      </c>
      <c r="I51" s="23">
        <f>2*H51</f>
        <v>2000000</v>
      </c>
      <c r="J51" s="16"/>
    </row>
    <row r="52" spans="2:13" ht="19.5" customHeight="1">
      <c r="B52" s="19"/>
      <c r="C52" s="119"/>
      <c r="D52" s="66"/>
      <c r="E52" s="95"/>
      <c r="F52" s="98"/>
      <c r="J52" s="16"/>
    </row>
    <row r="53" spans="2:13" ht="19.5" customHeight="1">
      <c r="B53" s="19" t="s">
        <v>16</v>
      </c>
      <c r="C53" s="119" t="s">
        <v>10</v>
      </c>
      <c r="D53" s="20" t="s">
        <v>55</v>
      </c>
      <c r="E53" s="95" t="s">
        <v>113</v>
      </c>
      <c r="F53" s="97" t="s">
        <v>19</v>
      </c>
      <c r="G53" s="21" t="s">
        <v>2</v>
      </c>
      <c r="H53" s="22">
        <v>10000</v>
      </c>
      <c r="I53" s="23">
        <f>5*90*H53</f>
        <v>4500000</v>
      </c>
      <c r="J53" s="16"/>
    </row>
    <row r="54" spans="2:13" ht="19.5" customHeight="1">
      <c r="B54" s="19"/>
      <c r="C54" s="119"/>
      <c r="D54" s="20" t="s">
        <v>56</v>
      </c>
      <c r="E54" s="95" t="s">
        <v>113</v>
      </c>
      <c r="F54" s="97" t="s">
        <v>13</v>
      </c>
      <c r="G54" s="21" t="s">
        <v>2</v>
      </c>
      <c r="H54" s="22">
        <v>100000</v>
      </c>
      <c r="I54" s="23">
        <f>90*H54</f>
        <v>9000000</v>
      </c>
      <c r="J54" s="16"/>
    </row>
    <row r="55" spans="2:13" ht="19.5" customHeight="1">
      <c r="B55" s="19"/>
      <c r="C55" s="119"/>
      <c r="D55" s="24"/>
      <c r="E55" s="95"/>
      <c r="F55" s="99"/>
      <c r="G55" s="25"/>
      <c r="H55" s="26"/>
      <c r="I55" s="15"/>
      <c r="J55" s="16"/>
    </row>
    <row r="56" spans="2:13" ht="19.5" customHeight="1">
      <c r="B56" s="19"/>
      <c r="C56" s="119"/>
      <c r="D56" s="24"/>
      <c r="E56" s="95"/>
      <c r="F56" s="99"/>
      <c r="G56" s="25"/>
      <c r="H56" s="26"/>
      <c r="I56" s="15"/>
      <c r="J56" s="16"/>
    </row>
    <row r="57" spans="2:13" ht="19.5" customHeight="1">
      <c r="B57" s="19" t="s">
        <v>17</v>
      </c>
      <c r="C57" s="119" t="s">
        <v>8</v>
      </c>
      <c r="D57" s="20" t="s">
        <v>108</v>
      </c>
      <c r="E57" s="95" t="s">
        <v>116</v>
      </c>
      <c r="F57" s="97"/>
      <c r="G57" s="21"/>
      <c r="H57" s="22">
        <v>600000</v>
      </c>
      <c r="I57" s="23">
        <f>H57</f>
        <v>600000</v>
      </c>
      <c r="J57" s="16"/>
    </row>
    <row r="58" spans="2:13" ht="19.5" customHeight="1">
      <c r="B58" s="27"/>
      <c r="C58" s="119"/>
      <c r="D58" s="20" t="s">
        <v>72</v>
      </c>
      <c r="E58" s="95" t="s">
        <v>7</v>
      </c>
      <c r="F58" s="97"/>
      <c r="G58" s="21"/>
      <c r="H58" s="22">
        <v>300000</v>
      </c>
      <c r="I58" s="23">
        <f>H58</f>
        <v>300000</v>
      </c>
      <c r="J58" s="16"/>
    </row>
    <row r="59" spans="2:13" ht="19.5" customHeight="1">
      <c r="B59" s="27"/>
      <c r="C59" s="119"/>
      <c r="D59" s="14"/>
      <c r="E59" s="95"/>
      <c r="F59" s="99"/>
      <c r="G59" s="25"/>
      <c r="H59" s="26"/>
      <c r="I59" s="15"/>
      <c r="J59" s="16"/>
    </row>
    <row r="60" spans="2:13" ht="19.5" customHeight="1">
      <c r="B60" s="27"/>
      <c r="C60" s="119"/>
      <c r="D60" s="24"/>
      <c r="E60" s="95"/>
      <c r="F60" s="99"/>
      <c r="G60" s="25"/>
      <c r="H60" s="26"/>
      <c r="I60" s="15"/>
      <c r="J60" s="16"/>
    </row>
    <row r="61" spans="2:13" ht="19.5" customHeight="1">
      <c r="B61" s="18" t="s">
        <v>125</v>
      </c>
      <c r="C61" s="13"/>
      <c r="D61" s="14"/>
      <c r="E61" s="95"/>
      <c r="F61" s="96"/>
      <c r="G61" s="15"/>
      <c r="H61" s="15"/>
      <c r="I61" s="15"/>
      <c r="J61" s="67">
        <f>SUM(I62:I73)</f>
        <v>20600000</v>
      </c>
      <c r="L61" s="17"/>
      <c r="M61" s="9"/>
    </row>
    <row r="62" spans="2:13" ht="19.5" customHeight="1">
      <c r="B62" s="19" t="s">
        <v>15</v>
      </c>
      <c r="C62" s="119" t="s">
        <v>9</v>
      </c>
      <c r="D62" s="20" t="s">
        <v>28</v>
      </c>
      <c r="E62" s="95" t="s">
        <v>71</v>
      </c>
      <c r="F62" s="97" t="s">
        <v>6</v>
      </c>
      <c r="G62" s="21" t="s">
        <v>2</v>
      </c>
      <c r="H62" s="22">
        <v>12000</v>
      </c>
      <c r="I62" s="23">
        <f>2*100*H62</f>
        <v>2400000</v>
      </c>
      <c r="J62" s="16"/>
    </row>
    <row r="63" spans="2:13" ht="19.5" customHeight="1">
      <c r="B63" s="19"/>
      <c r="C63" s="119"/>
      <c r="D63" s="20" t="s">
        <v>60</v>
      </c>
      <c r="E63" s="95" t="s">
        <v>113</v>
      </c>
      <c r="F63" s="97" t="s">
        <v>62</v>
      </c>
      <c r="G63" s="21" t="s">
        <v>2</v>
      </c>
      <c r="H63" s="22">
        <v>600000</v>
      </c>
      <c r="I63" s="23">
        <f>1*3*H63</f>
        <v>1800000</v>
      </c>
      <c r="J63" s="16"/>
    </row>
    <row r="64" spans="2:13" ht="19.5" customHeight="1">
      <c r="B64" s="19"/>
      <c r="C64" s="119"/>
      <c r="D64" s="20" t="s">
        <v>59</v>
      </c>
      <c r="E64" s="95" t="s">
        <v>107</v>
      </c>
      <c r="F64" s="97" t="s">
        <v>61</v>
      </c>
      <c r="G64" s="21" t="s">
        <v>2</v>
      </c>
      <c r="H64" s="22">
        <v>1000000</v>
      </c>
      <c r="I64" s="23">
        <f>2*H64</f>
        <v>2000000</v>
      </c>
      <c r="J64" s="16"/>
    </row>
    <row r="65" spans="2:13" ht="19.5" customHeight="1">
      <c r="B65" s="19"/>
      <c r="C65" s="119"/>
      <c r="D65" s="66"/>
      <c r="E65" s="95"/>
      <c r="F65" s="98"/>
      <c r="J65" s="16"/>
    </row>
    <row r="66" spans="2:13" ht="19.5" customHeight="1">
      <c r="B66" s="19" t="s">
        <v>16</v>
      </c>
      <c r="C66" s="119" t="s">
        <v>10</v>
      </c>
      <c r="D66" s="20" t="s">
        <v>55</v>
      </c>
      <c r="E66" s="95" t="s">
        <v>113</v>
      </c>
      <c r="F66" s="97" t="s">
        <v>19</v>
      </c>
      <c r="G66" s="21" t="s">
        <v>2</v>
      </c>
      <c r="H66" s="22">
        <v>10000</v>
      </c>
      <c r="I66" s="23">
        <f>5*90*H66</f>
        <v>4500000</v>
      </c>
      <c r="J66" s="16"/>
    </row>
    <row r="67" spans="2:13" ht="19.5" customHeight="1">
      <c r="B67" s="19"/>
      <c r="C67" s="119"/>
      <c r="D67" s="20" t="s">
        <v>56</v>
      </c>
      <c r="E67" s="95" t="s">
        <v>113</v>
      </c>
      <c r="F67" s="97" t="s">
        <v>13</v>
      </c>
      <c r="G67" s="21" t="s">
        <v>2</v>
      </c>
      <c r="H67" s="22">
        <v>100000</v>
      </c>
      <c r="I67" s="23">
        <f>90*H67</f>
        <v>9000000</v>
      </c>
      <c r="J67" s="16"/>
    </row>
    <row r="68" spans="2:13" ht="19.5" customHeight="1">
      <c r="B68" s="19"/>
      <c r="C68" s="119"/>
      <c r="D68" s="24"/>
      <c r="E68" s="95"/>
      <c r="F68" s="99"/>
      <c r="G68" s="25"/>
      <c r="H68" s="26"/>
      <c r="I68" s="15"/>
      <c r="J68" s="16"/>
    </row>
    <row r="69" spans="2:13" ht="19.5" customHeight="1">
      <c r="B69" s="19"/>
      <c r="C69" s="119"/>
      <c r="D69" s="24"/>
      <c r="E69" s="95"/>
      <c r="F69" s="99"/>
      <c r="G69" s="25"/>
      <c r="H69" s="26"/>
      <c r="I69" s="15"/>
      <c r="J69" s="16"/>
    </row>
    <row r="70" spans="2:13" ht="19.5" customHeight="1">
      <c r="B70" s="19" t="s">
        <v>17</v>
      </c>
      <c r="C70" s="119" t="s">
        <v>8</v>
      </c>
      <c r="D70" s="20" t="s">
        <v>108</v>
      </c>
      <c r="E70" s="95" t="s">
        <v>116</v>
      </c>
      <c r="F70" s="97"/>
      <c r="G70" s="21"/>
      <c r="H70" s="22">
        <v>600000</v>
      </c>
      <c r="I70" s="23">
        <f>H70</f>
        <v>600000</v>
      </c>
      <c r="J70" s="16"/>
    </row>
    <row r="71" spans="2:13" ht="19.5" customHeight="1">
      <c r="B71" s="27"/>
      <c r="C71" s="119"/>
      <c r="D71" s="20" t="s">
        <v>72</v>
      </c>
      <c r="E71" s="95" t="s">
        <v>7</v>
      </c>
      <c r="F71" s="97"/>
      <c r="G71" s="21"/>
      <c r="H71" s="22">
        <v>300000</v>
      </c>
      <c r="I71" s="23">
        <f>H71</f>
        <v>300000</v>
      </c>
      <c r="J71" s="16"/>
    </row>
    <row r="72" spans="2:13" ht="19.5" customHeight="1">
      <c r="B72" s="27"/>
      <c r="C72" s="119"/>
      <c r="D72" s="14"/>
      <c r="E72" s="95"/>
      <c r="F72" s="99"/>
      <c r="G72" s="25"/>
      <c r="H72" s="26"/>
      <c r="I72" s="15"/>
      <c r="J72" s="16"/>
    </row>
    <row r="73" spans="2:13" ht="19.5" customHeight="1">
      <c r="B73" s="27"/>
      <c r="C73" s="119"/>
      <c r="D73" s="24"/>
      <c r="E73" s="95"/>
      <c r="F73" s="99"/>
      <c r="G73" s="25"/>
      <c r="H73" s="26"/>
      <c r="I73" s="15"/>
      <c r="J73" s="16"/>
    </row>
    <row r="74" spans="2:13" ht="19.5" customHeight="1">
      <c r="B74" s="18" t="s">
        <v>126</v>
      </c>
      <c r="C74" s="13"/>
      <c r="D74" s="14"/>
      <c r="E74" s="95"/>
      <c r="F74" s="96"/>
      <c r="G74" s="15"/>
      <c r="H74" s="15"/>
      <c r="I74" s="15"/>
      <c r="J74" s="67">
        <f>SUM(I75:I86)</f>
        <v>20600000</v>
      </c>
      <c r="L74" s="17"/>
      <c r="M74" s="9"/>
    </row>
    <row r="75" spans="2:13" ht="19.5" customHeight="1">
      <c r="B75" s="19" t="s">
        <v>15</v>
      </c>
      <c r="C75" s="119" t="s">
        <v>9</v>
      </c>
      <c r="D75" s="20" t="s">
        <v>28</v>
      </c>
      <c r="E75" s="95" t="s">
        <v>71</v>
      </c>
      <c r="F75" s="97" t="s">
        <v>6</v>
      </c>
      <c r="G75" s="21" t="s">
        <v>2</v>
      </c>
      <c r="H75" s="22">
        <v>12000</v>
      </c>
      <c r="I75" s="23">
        <f>2*100*H75</f>
        <v>2400000</v>
      </c>
      <c r="J75" s="16"/>
    </row>
    <row r="76" spans="2:13" ht="19.5" customHeight="1">
      <c r="B76" s="19"/>
      <c r="C76" s="119"/>
      <c r="D76" s="20" t="s">
        <v>60</v>
      </c>
      <c r="E76" s="95" t="s">
        <v>113</v>
      </c>
      <c r="F76" s="97" t="s">
        <v>62</v>
      </c>
      <c r="G76" s="21" t="s">
        <v>2</v>
      </c>
      <c r="H76" s="22">
        <v>600000</v>
      </c>
      <c r="I76" s="23">
        <f>1*3*H76</f>
        <v>1800000</v>
      </c>
      <c r="J76" s="16"/>
    </row>
    <row r="77" spans="2:13" ht="19.5" customHeight="1">
      <c r="B77" s="19"/>
      <c r="C77" s="119"/>
      <c r="D77" s="20" t="s">
        <v>59</v>
      </c>
      <c r="E77" s="95" t="s">
        <v>107</v>
      </c>
      <c r="F77" s="97" t="s">
        <v>61</v>
      </c>
      <c r="G77" s="21" t="s">
        <v>2</v>
      </c>
      <c r="H77" s="22">
        <v>1000000</v>
      </c>
      <c r="I77" s="23">
        <f>2*H77</f>
        <v>2000000</v>
      </c>
      <c r="J77" s="16"/>
    </row>
    <row r="78" spans="2:13" ht="19.5" customHeight="1">
      <c r="B78" s="19"/>
      <c r="C78" s="119"/>
      <c r="D78" s="66"/>
      <c r="E78" s="95"/>
      <c r="F78" s="98"/>
      <c r="J78" s="16"/>
    </row>
    <row r="79" spans="2:13" ht="19.5" customHeight="1">
      <c r="B79" s="19" t="s">
        <v>16</v>
      </c>
      <c r="C79" s="119" t="s">
        <v>10</v>
      </c>
      <c r="D79" s="20" t="s">
        <v>55</v>
      </c>
      <c r="E79" s="95" t="s">
        <v>113</v>
      </c>
      <c r="F79" s="97" t="s">
        <v>19</v>
      </c>
      <c r="G79" s="21" t="s">
        <v>2</v>
      </c>
      <c r="H79" s="22">
        <v>10000</v>
      </c>
      <c r="I79" s="23">
        <f>5*90*H79</f>
        <v>4500000</v>
      </c>
      <c r="J79" s="16"/>
    </row>
    <row r="80" spans="2:13" ht="19.5" customHeight="1">
      <c r="B80" s="19"/>
      <c r="C80" s="119"/>
      <c r="D80" s="20" t="s">
        <v>56</v>
      </c>
      <c r="E80" s="95" t="s">
        <v>113</v>
      </c>
      <c r="F80" s="97" t="s">
        <v>13</v>
      </c>
      <c r="G80" s="21" t="s">
        <v>2</v>
      </c>
      <c r="H80" s="22">
        <v>100000</v>
      </c>
      <c r="I80" s="23">
        <f>90*H80</f>
        <v>9000000</v>
      </c>
      <c r="J80" s="16"/>
    </row>
    <row r="81" spans="2:13" ht="19.5" customHeight="1">
      <c r="B81" s="19"/>
      <c r="C81" s="119"/>
      <c r="D81" s="24"/>
      <c r="E81" s="95"/>
      <c r="F81" s="99"/>
      <c r="G81" s="25"/>
      <c r="H81" s="26"/>
      <c r="I81" s="15"/>
      <c r="J81" s="16"/>
    </row>
    <row r="82" spans="2:13" ht="19.5" customHeight="1">
      <c r="B82" s="19"/>
      <c r="C82" s="119"/>
      <c r="D82" s="24"/>
      <c r="E82" s="95"/>
      <c r="F82" s="99"/>
      <c r="G82" s="25"/>
      <c r="H82" s="26"/>
      <c r="I82" s="15"/>
      <c r="J82" s="16"/>
    </row>
    <row r="83" spans="2:13" ht="19.5" customHeight="1">
      <c r="B83" s="19" t="s">
        <v>17</v>
      </c>
      <c r="C83" s="119" t="s">
        <v>8</v>
      </c>
      <c r="D83" s="20" t="s">
        <v>108</v>
      </c>
      <c r="E83" s="95" t="s">
        <v>116</v>
      </c>
      <c r="F83" s="97"/>
      <c r="G83" s="21"/>
      <c r="H83" s="22">
        <v>600000</v>
      </c>
      <c r="I83" s="23">
        <f>H83</f>
        <v>600000</v>
      </c>
      <c r="J83" s="16"/>
    </row>
    <row r="84" spans="2:13" ht="19.5" customHeight="1">
      <c r="B84" s="27"/>
      <c r="C84" s="119"/>
      <c r="D84" s="20" t="s">
        <v>72</v>
      </c>
      <c r="E84" s="95" t="s">
        <v>7</v>
      </c>
      <c r="F84" s="97"/>
      <c r="G84" s="21"/>
      <c r="H84" s="22">
        <v>300000</v>
      </c>
      <c r="I84" s="23">
        <f>H84</f>
        <v>300000</v>
      </c>
      <c r="J84" s="16"/>
    </row>
    <row r="85" spans="2:13" ht="19.5" customHeight="1">
      <c r="B85" s="27"/>
      <c r="C85" s="119"/>
      <c r="D85" s="14"/>
      <c r="E85" s="95"/>
      <c r="F85" s="99"/>
      <c r="G85" s="25"/>
      <c r="H85" s="26"/>
      <c r="I85" s="15"/>
      <c r="J85" s="16"/>
    </row>
    <row r="86" spans="2:13" ht="19.5" customHeight="1">
      <c r="B86" s="27"/>
      <c r="C86" s="119"/>
      <c r="D86" s="24"/>
      <c r="E86" s="95"/>
      <c r="F86" s="99"/>
      <c r="G86" s="25"/>
      <c r="H86" s="26"/>
      <c r="I86" s="15"/>
      <c r="J86" s="16"/>
    </row>
    <row r="87" spans="2:13" ht="19.5" customHeight="1">
      <c r="B87" s="104" t="s">
        <v>91</v>
      </c>
      <c r="C87" s="105"/>
      <c r="D87" s="106"/>
      <c r="E87" s="92"/>
      <c r="F87" s="107"/>
      <c r="G87" s="108"/>
      <c r="H87" s="108"/>
      <c r="I87" s="108"/>
      <c r="J87" s="109">
        <f>SUM(I89:I117)</f>
        <v>300000</v>
      </c>
      <c r="L87" s="17"/>
      <c r="M87" s="9"/>
    </row>
    <row r="88" spans="2:13" ht="19.5" customHeight="1">
      <c r="B88" s="18" t="s">
        <v>122</v>
      </c>
      <c r="C88" s="13"/>
      <c r="D88" s="14"/>
      <c r="E88" s="95"/>
      <c r="F88" s="96"/>
      <c r="G88" s="15"/>
      <c r="H88" s="15"/>
      <c r="I88" s="15"/>
      <c r="J88" s="67"/>
      <c r="L88" s="17"/>
      <c r="M88" s="9"/>
    </row>
    <row r="89" spans="2:13" ht="19.5" customHeight="1">
      <c r="B89" s="19" t="s">
        <v>15</v>
      </c>
      <c r="C89" s="119" t="s">
        <v>139</v>
      </c>
      <c r="D89" s="20" t="s">
        <v>57</v>
      </c>
      <c r="E89" s="95" t="s">
        <v>113</v>
      </c>
      <c r="F89" s="97" t="s">
        <v>64</v>
      </c>
      <c r="G89" s="21" t="s">
        <v>2</v>
      </c>
      <c r="H89" s="22">
        <v>5000</v>
      </c>
      <c r="I89" s="23">
        <f>1*60*H89</f>
        <v>300000</v>
      </c>
      <c r="J89" s="16"/>
    </row>
    <row r="90" spans="2:13" ht="19.5" customHeight="1">
      <c r="B90" s="19"/>
      <c r="C90" s="119"/>
      <c r="D90" s="24"/>
      <c r="E90" s="95"/>
      <c r="F90" s="99"/>
      <c r="G90" s="25"/>
      <c r="H90" s="26"/>
      <c r="I90" s="15"/>
      <c r="J90" s="16"/>
    </row>
    <row r="91" spans="2:13" ht="19.5" customHeight="1">
      <c r="B91" s="19"/>
      <c r="C91" s="119"/>
      <c r="D91" s="24"/>
      <c r="E91" s="95"/>
      <c r="F91" s="99"/>
      <c r="G91" s="25"/>
      <c r="H91" s="26"/>
      <c r="I91" s="15"/>
      <c r="J91" s="16"/>
    </row>
    <row r="92" spans="2:13" ht="19.5" customHeight="1">
      <c r="B92" s="19"/>
      <c r="C92" s="119"/>
      <c r="D92" s="24"/>
      <c r="E92" s="95"/>
      <c r="F92" s="99"/>
      <c r="G92" s="25"/>
      <c r="H92" s="30"/>
      <c r="I92" s="15"/>
      <c r="J92" s="16"/>
    </row>
    <row r="93" spans="2:13" ht="19.5" customHeight="1">
      <c r="B93" s="19" t="s">
        <v>16</v>
      </c>
      <c r="C93" s="119" t="s">
        <v>76</v>
      </c>
      <c r="D93" s="20"/>
      <c r="E93" s="95"/>
      <c r="F93" s="97"/>
      <c r="G93" s="21"/>
      <c r="H93" s="22"/>
      <c r="I93" s="23"/>
      <c r="J93" s="16"/>
    </row>
    <row r="94" spans="2:13" ht="19.5" customHeight="1">
      <c r="B94" s="19"/>
      <c r="C94" s="119"/>
      <c r="D94" s="24"/>
      <c r="E94" s="95"/>
      <c r="F94" s="99"/>
      <c r="G94" s="25"/>
      <c r="H94" s="26"/>
      <c r="I94" s="15"/>
      <c r="J94" s="16"/>
    </row>
    <row r="95" spans="2:13" ht="19.5" customHeight="1">
      <c r="B95" s="19"/>
      <c r="C95" s="119"/>
      <c r="D95" s="24"/>
      <c r="E95" s="95"/>
      <c r="F95" s="99"/>
      <c r="G95" s="25"/>
      <c r="H95" s="26"/>
      <c r="I95" s="15"/>
      <c r="J95" s="16"/>
    </row>
    <row r="96" spans="2:13" ht="19.5" customHeight="1">
      <c r="B96" s="19"/>
      <c r="C96" s="119"/>
      <c r="D96" s="24"/>
      <c r="E96" s="95"/>
      <c r="F96" s="99"/>
      <c r="G96" s="25"/>
      <c r="H96" s="30"/>
      <c r="I96" s="15"/>
      <c r="J96" s="16"/>
    </row>
    <row r="97" spans="2:10" ht="19.5" customHeight="1">
      <c r="B97" s="19" t="s">
        <v>17</v>
      </c>
      <c r="C97" s="119" t="s">
        <v>77</v>
      </c>
      <c r="D97" s="24"/>
      <c r="E97" s="95"/>
      <c r="F97" s="99"/>
      <c r="G97" s="25"/>
      <c r="H97" s="26"/>
      <c r="I97" s="15"/>
      <c r="J97" s="16"/>
    </row>
    <row r="98" spans="2:10" ht="19.5" customHeight="1">
      <c r="B98" s="19"/>
      <c r="C98" s="119"/>
      <c r="D98" s="24"/>
      <c r="E98" s="95"/>
      <c r="F98" s="99"/>
      <c r="G98" s="25"/>
      <c r="H98" s="26"/>
      <c r="I98" s="15"/>
      <c r="J98" s="16"/>
    </row>
    <row r="99" spans="2:10" ht="19.5" customHeight="1">
      <c r="B99" s="19"/>
      <c r="C99" s="119"/>
      <c r="D99" s="24"/>
      <c r="E99" s="95"/>
      <c r="F99" s="99"/>
      <c r="G99" s="25"/>
      <c r="H99" s="26"/>
      <c r="I99" s="15"/>
      <c r="J99" s="16"/>
    </row>
    <row r="100" spans="2:10" ht="19.5" customHeight="1">
      <c r="B100" s="19"/>
      <c r="C100" s="119"/>
      <c r="D100" s="24"/>
      <c r="E100" s="95"/>
      <c r="F100" s="99"/>
      <c r="G100" s="25"/>
      <c r="H100" s="26"/>
      <c r="I100" s="15"/>
      <c r="J100" s="16"/>
    </row>
    <row r="101" spans="2:10" ht="19.5" customHeight="1">
      <c r="B101" s="19" t="s">
        <v>18</v>
      </c>
      <c r="C101" s="119" t="s">
        <v>78</v>
      </c>
      <c r="D101" s="24"/>
      <c r="E101" s="95"/>
      <c r="F101" s="99"/>
      <c r="G101" s="25"/>
      <c r="H101" s="26"/>
      <c r="I101" s="15"/>
      <c r="J101" s="16"/>
    </row>
    <row r="102" spans="2:10" ht="19.5" customHeight="1">
      <c r="B102" s="19"/>
      <c r="C102" s="119"/>
      <c r="D102" s="24"/>
      <c r="E102" s="95"/>
      <c r="F102" s="99"/>
      <c r="G102" s="25"/>
      <c r="H102" s="26"/>
      <c r="I102" s="15"/>
      <c r="J102" s="16"/>
    </row>
    <row r="103" spans="2:10" ht="19.5" customHeight="1">
      <c r="B103" s="19"/>
      <c r="C103" s="119"/>
      <c r="D103" s="24"/>
      <c r="E103" s="95"/>
      <c r="F103" s="99"/>
      <c r="G103" s="25"/>
      <c r="H103" s="26"/>
      <c r="I103" s="15"/>
      <c r="J103" s="16"/>
    </row>
    <row r="104" spans="2:10" ht="19.5" customHeight="1">
      <c r="B104" s="19"/>
      <c r="C104" s="119"/>
      <c r="D104" s="24"/>
      <c r="E104" s="95"/>
      <c r="F104" s="99"/>
      <c r="G104" s="25"/>
      <c r="H104" s="26"/>
      <c r="I104" s="15"/>
      <c r="J104" s="16"/>
    </row>
    <row r="105" spans="2:10" ht="19.5" customHeight="1">
      <c r="B105" s="19" t="s">
        <v>94</v>
      </c>
      <c r="C105" s="119" t="s">
        <v>135</v>
      </c>
      <c r="D105" s="24"/>
      <c r="E105" s="95"/>
      <c r="F105" s="99"/>
      <c r="G105" s="25"/>
      <c r="H105" s="26"/>
      <c r="I105" s="15"/>
      <c r="J105" s="16"/>
    </row>
    <row r="106" spans="2:10" ht="19.5" customHeight="1">
      <c r="B106" s="19"/>
      <c r="C106" s="119"/>
      <c r="D106" s="24"/>
      <c r="E106" s="95"/>
      <c r="F106" s="99"/>
      <c r="G106" s="25"/>
      <c r="H106" s="26"/>
      <c r="I106" s="15"/>
      <c r="J106" s="16"/>
    </row>
    <row r="107" spans="2:10" ht="19.5" customHeight="1">
      <c r="B107" s="19"/>
      <c r="C107" s="119"/>
      <c r="D107" s="24"/>
      <c r="E107" s="95"/>
      <c r="F107" s="99"/>
      <c r="G107" s="25"/>
      <c r="H107" s="26"/>
      <c r="I107" s="15"/>
      <c r="J107" s="16"/>
    </row>
    <row r="108" spans="2:10" ht="19.5" customHeight="1">
      <c r="B108" s="19"/>
      <c r="C108" s="119"/>
      <c r="D108" s="24"/>
      <c r="E108" s="95"/>
      <c r="F108" s="99"/>
      <c r="G108" s="25"/>
      <c r="H108" s="26"/>
      <c r="I108" s="15"/>
      <c r="J108" s="16"/>
    </row>
    <row r="109" spans="2:10" ht="19.5" customHeight="1">
      <c r="B109" s="19" t="s">
        <v>137</v>
      </c>
      <c r="C109" s="119" t="s">
        <v>8</v>
      </c>
      <c r="D109" s="24"/>
      <c r="E109" s="95"/>
      <c r="F109" s="99"/>
      <c r="G109" s="25"/>
      <c r="H109" s="26"/>
      <c r="I109" s="15"/>
      <c r="J109" s="16"/>
    </row>
    <row r="110" spans="2:10" ht="19.5" customHeight="1">
      <c r="B110" s="19"/>
      <c r="C110" s="119"/>
      <c r="D110" s="24"/>
      <c r="E110" s="95"/>
      <c r="F110" s="99"/>
      <c r="G110" s="25"/>
      <c r="H110" s="26"/>
      <c r="I110" s="15"/>
      <c r="J110" s="16"/>
    </row>
    <row r="111" spans="2:10" ht="19.5" customHeight="1">
      <c r="B111" s="19"/>
      <c r="C111" s="119"/>
      <c r="D111" s="24"/>
      <c r="E111" s="95"/>
      <c r="F111" s="99"/>
      <c r="G111" s="25"/>
      <c r="H111" s="26"/>
      <c r="I111" s="15"/>
      <c r="J111" s="16"/>
    </row>
    <row r="112" spans="2:10" ht="19.5" customHeight="1">
      <c r="B112" s="19"/>
      <c r="C112" s="119"/>
      <c r="D112" s="24"/>
      <c r="E112" s="95"/>
      <c r="F112" s="99"/>
      <c r="G112" s="25"/>
      <c r="H112" s="26"/>
      <c r="I112" s="15"/>
      <c r="J112" s="16"/>
    </row>
    <row r="113" spans="2:13" ht="19.5" customHeight="1">
      <c r="B113" s="18" t="s">
        <v>136</v>
      </c>
      <c r="C113" s="90"/>
      <c r="D113" s="24"/>
      <c r="E113" s="95"/>
      <c r="F113" s="99"/>
      <c r="G113" s="25"/>
      <c r="H113" s="26"/>
      <c r="I113" s="15"/>
      <c r="J113" s="16"/>
    </row>
    <row r="114" spans="2:13" ht="19.5" customHeight="1">
      <c r="B114" s="19" t="s">
        <v>140</v>
      </c>
      <c r="C114" s="119" t="s">
        <v>134</v>
      </c>
      <c r="D114" s="24"/>
      <c r="E114" s="95"/>
      <c r="F114" s="99"/>
      <c r="G114" s="25"/>
      <c r="H114" s="26"/>
      <c r="I114" s="15"/>
      <c r="J114" s="16"/>
    </row>
    <row r="115" spans="2:13" ht="19.5" customHeight="1">
      <c r="B115" s="19"/>
      <c r="C115" s="119"/>
      <c r="D115" s="24"/>
      <c r="E115" s="95"/>
      <c r="F115" s="99"/>
      <c r="G115" s="25"/>
      <c r="H115" s="26"/>
      <c r="I115" s="15"/>
      <c r="J115" s="16"/>
    </row>
    <row r="116" spans="2:13" ht="19.5" customHeight="1">
      <c r="B116" s="19"/>
      <c r="C116" s="119"/>
      <c r="D116" s="24"/>
      <c r="E116" s="95"/>
      <c r="F116" s="99"/>
      <c r="G116" s="25"/>
      <c r="H116" s="26"/>
      <c r="I116" s="15"/>
      <c r="J116" s="16"/>
    </row>
    <row r="117" spans="2:13" ht="19.5" customHeight="1">
      <c r="B117" s="78"/>
      <c r="C117" s="120"/>
      <c r="D117" s="72"/>
      <c r="E117" s="91"/>
      <c r="F117" s="100"/>
      <c r="G117" s="73"/>
      <c r="H117" s="74"/>
      <c r="I117" s="75"/>
      <c r="J117" s="76"/>
    </row>
    <row r="118" spans="2:13" ht="19.5" customHeight="1">
      <c r="B118" s="18" t="s">
        <v>151</v>
      </c>
      <c r="C118" s="13"/>
      <c r="D118" s="14"/>
      <c r="E118" s="92"/>
      <c r="F118" s="96"/>
      <c r="G118" s="15"/>
      <c r="H118" s="15"/>
      <c r="I118" s="15"/>
      <c r="J118" s="67">
        <f>SUM(I120:I156)</f>
        <v>9300000</v>
      </c>
      <c r="L118" s="17"/>
      <c r="M118" s="9"/>
    </row>
    <row r="119" spans="2:13" ht="19.5" customHeight="1">
      <c r="B119" s="18" t="s">
        <v>122</v>
      </c>
      <c r="C119" s="13"/>
      <c r="D119" s="14"/>
      <c r="E119" s="95"/>
      <c r="F119" s="96"/>
      <c r="G119" s="15"/>
      <c r="H119" s="15"/>
      <c r="I119" s="15"/>
      <c r="J119" s="67"/>
      <c r="L119" s="17"/>
      <c r="M119" s="9"/>
    </row>
    <row r="120" spans="2:13" ht="19.5" customHeight="1">
      <c r="B120" s="19" t="s">
        <v>15</v>
      </c>
      <c r="C120" s="119" t="s">
        <v>95</v>
      </c>
      <c r="D120" s="20" t="s">
        <v>89</v>
      </c>
      <c r="E120" s="95" t="s">
        <v>107</v>
      </c>
      <c r="F120" s="97" t="s">
        <v>20</v>
      </c>
      <c r="G120" s="21" t="s">
        <v>2</v>
      </c>
      <c r="H120" s="22">
        <v>1000000</v>
      </c>
      <c r="I120" s="23">
        <f>1*H120</f>
        <v>1000000</v>
      </c>
      <c r="J120" s="16"/>
    </row>
    <row r="121" spans="2:13" ht="19.5" customHeight="1">
      <c r="B121" s="19"/>
      <c r="C121" s="119"/>
      <c r="D121" s="24"/>
      <c r="E121" s="95"/>
      <c r="F121" s="99"/>
      <c r="G121" s="25"/>
      <c r="H121" s="26"/>
      <c r="I121" s="15"/>
      <c r="J121" s="16"/>
    </row>
    <row r="122" spans="2:13" ht="19.5" customHeight="1">
      <c r="B122" s="19"/>
      <c r="C122" s="119"/>
      <c r="D122" s="24"/>
      <c r="E122" s="95"/>
      <c r="F122" s="99"/>
      <c r="G122" s="25"/>
      <c r="H122" s="26"/>
      <c r="I122" s="15"/>
      <c r="J122" s="16"/>
    </row>
    <row r="123" spans="2:13" ht="19.5" customHeight="1">
      <c r="B123" s="19"/>
      <c r="C123" s="119"/>
      <c r="D123" s="24"/>
      <c r="E123" s="95"/>
      <c r="F123" s="99"/>
      <c r="G123" s="25"/>
      <c r="H123" s="30"/>
      <c r="I123" s="15"/>
      <c r="J123" s="16"/>
    </row>
    <row r="124" spans="2:13" ht="19.5" customHeight="1">
      <c r="B124" s="19" t="s">
        <v>16</v>
      </c>
      <c r="C124" s="119" t="s">
        <v>153</v>
      </c>
      <c r="D124" s="20" t="s">
        <v>110</v>
      </c>
      <c r="E124" s="95" t="s">
        <v>71</v>
      </c>
      <c r="F124" s="97" t="s">
        <v>111</v>
      </c>
      <c r="G124" s="21" t="s">
        <v>2</v>
      </c>
      <c r="H124" s="22">
        <v>11000</v>
      </c>
      <c r="I124" s="23">
        <f>2*50*H124</f>
        <v>1100000</v>
      </c>
      <c r="J124" s="16"/>
    </row>
    <row r="125" spans="2:13" ht="19.5" customHeight="1">
      <c r="B125" s="19"/>
      <c r="C125" s="119"/>
      <c r="D125" s="24"/>
      <c r="E125" s="95"/>
      <c r="F125" s="99"/>
      <c r="G125" s="25"/>
      <c r="H125" s="26"/>
      <c r="I125" s="15"/>
      <c r="J125" s="16"/>
    </row>
    <row r="126" spans="2:13" ht="19.5" customHeight="1">
      <c r="B126" s="19"/>
      <c r="C126" s="119"/>
      <c r="D126" s="24"/>
      <c r="E126" s="95"/>
      <c r="F126" s="99"/>
      <c r="G126" s="25"/>
      <c r="H126" s="26"/>
      <c r="I126" s="15"/>
      <c r="J126" s="16"/>
    </row>
    <row r="127" spans="2:13" ht="19.5" customHeight="1">
      <c r="B127" s="19"/>
      <c r="C127" s="119"/>
      <c r="D127" s="24"/>
      <c r="E127" s="95"/>
      <c r="F127" s="99"/>
      <c r="G127" s="25"/>
      <c r="H127" s="26"/>
      <c r="I127" s="15"/>
      <c r="J127" s="16"/>
    </row>
    <row r="128" spans="2:13" ht="19.5" customHeight="1">
      <c r="B128" s="19" t="s">
        <v>17</v>
      </c>
      <c r="C128" s="119" t="s">
        <v>96</v>
      </c>
      <c r="D128" s="20" t="s">
        <v>110</v>
      </c>
      <c r="E128" s="95" t="s">
        <v>71</v>
      </c>
      <c r="F128" s="97" t="s">
        <v>111</v>
      </c>
      <c r="G128" s="21" t="s">
        <v>2</v>
      </c>
      <c r="H128" s="22">
        <v>11000</v>
      </c>
      <c r="I128" s="23">
        <f>2*50*H128</f>
        <v>1100000</v>
      </c>
      <c r="J128" s="16"/>
    </row>
    <row r="129" spans="2:13" ht="19.5" customHeight="1">
      <c r="B129" s="19"/>
      <c r="C129" s="119"/>
      <c r="D129" s="24"/>
      <c r="E129" s="95"/>
      <c r="F129" s="99"/>
      <c r="G129" s="25"/>
      <c r="H129" s="26"/>
      <c r="I129" s="15"/>
      <c r="J129" s="16"/>
    </row>
    <row r="130" spans="2:13" ht="19.5" customHeight="1">
      <c r="B130" s="19"/>
      <c r="C130" s="119"/>
      <c r="D130" s="24"/>
      <c r="E130" s="95"/>
      <c r="F130" s="99"/>
      <c r="G130" s="25"/>
      <c r="H130" s="26"/>
      <c r="I130" s="15"/>
      <c r="J130" s="16"/>
    </row>
    <row r="131" spans="2:13" ht="19.5" customHeight="1">
      <c r="B131" s="19"/>
      <c r="C131" s="119"/>
      <c r="D131" s="24"/>
      <c r="E131" s="95"/>
      <c r="F131" s="99"/>
      <c r="G131" s="25"/>
      <c r="H131" s="26"/>
      <c r="I131" s="15"/>
      <c r="J131" s="16"/>
    </row>
    <row r="132" spans="2:13" ht="19.5" customHeight="1">
      <c r="B132" s="19" t="s">
        <v>18</v>
      </c>
      <c r="C132" s="119" t="s">
        <v>109</v>
      </c>
      <c r="D132" s="20" t="s">
        <v>110</v>
      </c>
      <c r="E132" s="95" t="s">
        <v>71</v>
      </c>
      <c r="F132" s="97" t="s">
        <v>111</v>
      </c>
      <c r="G132" s="21" t="s">
        <v>2</v>
      </c>
      <c r="H132" s="22">
        <v>11000</v>
      </c>
      <c r="I132" s="23">
        <f>2*50*H132</f>
        <v>1100000</v>
      </c>
      <c r="J132" s="16"/>
    </row>
    <row r="133" spans="2:13" ht="19.5" customHeight="1">
      <c r="B133" s="19"/>
      <c r="C133" s="119"/>
      <c r="D133" s="24"/>
      <c r="E133" s="95"/>
      <c r="F133" s="99"/>
      <c r="G133" s="25"/>
      <c r="H133" s="26"/>
      <c r="I133" s="15"/>
      <c r="J133" s="16"/>
    </row>
    <row r="134" spans="2:13" ht="19.5" customHeight="1">
      <c r="B134" s="19"/>
      <c r="C134" s="119"/>
      <c r="D134" s="24"/>
      <c r="E134" s="95"/>
      <c r="F134" s="99"/>
      <c r="G134" s="25"/>
      <c r="H134" s="26"/>
      <c r="I134" s="15"/>
      <c r="J134" s="16"/>
    </row>
    <row r="135" spans="2:13" ht="19.5" customHeight="1">
      <c r="B135" s="19"/>
      <c r="C135" s="119"/>
      <c r="D135" s="24"/>
      <c r="E135" s="95"/>
      <c r="F135" s="99"/>
      <c r="G135" s="25"/>
      <c r="H135" s="26"/>
      <c r="I135" s="15"/>
      <c r="J135" s="16"/>
    </row>
    <row r="136" spans="2:13" ht="19.5" customHeight="1">
      <c r="B136" s="19" t="s">
        <v>94</v>
      </c>
      <c r="C136" s="119" t="s">
        <v>8</v>
      </c>
      <c r="D136" s="20" t="s">
        <v>89</v>
      </c>
      <c r="E136" s="95" t="s">
        <v>107</v>
      </c>
      <c r="F136" s="97" t="s">
        <v>20</v>
      </c>
      <c r="G136" s="21" t="s">
        <v>2</v>
      </c>
      <c r="H136" s="22">
        <v>1000000</v>
      </c>
      <c r="I136" s="23">
        <f>1*H136</f>
        <v>1000000</v>
      </c>
      <c r="J136" s="16"/>
    </row>
    <row r="137" spans="2:13" ht="19.5" customHeight="1">
      <c r="B137" s="19"/>
      <c r="C137" s="119"/>
      <c r="D137" s="24"/>
      <c r="E137" s="95"/>
      <c r="F137" s="99"/>
      <c r="G137" s="25"/>
      <c r="H137" s="26"/>
      <c r="I137" s="15"/>
      <c r="J137" s="16"/>
    </row>
    <row r="138" spans="2:13" ht="19.5" customHeight="1">
      <c r="B138" s="19"/>
      <c r="C138" s="119"/>
      <c r="D138" s="24"/>
      <c r="E138" s="95"/>
      <c r="F138" s="99"/>
      <c r="G138" s="25"/>
      <c r="H138" s="26"/>
      <c r="I138" s="15"/>
      <c r="J138" s="16"/>
    </row>
    <row r="139" spans="2:13" ht="19.5" customHeight="1">
      <c r="B139" s="78"/>
      <c r="C139" s="120"/>
      <c r="D139" s="72"/>
      <c r="E139" s="91"/>
      <c r="F139" s="100"/>
      <c r="G139" s="73"/>
      <c r="H139" s="74"/>
      <c r="I139" s="75"/>
      <c r="J139" s="76"/>
    </row>
    <row r="140" spans="2:13" ht="19.5" customHeight="1">
      <c r="B140" s="18" t="s">
        <v>98</v>
      </c>
      <c r="C140" s="13"/>
      <c r="D140" s="14"/>
      <c r="E140" s="95"/>
      <c r="F140" s="96"/>
      <c r="G140" s="15"/>
      <c r="H140" s="15"/>
      <c r="I140" s="15"/>
      <c r="J140" s="67"/>
      <c r="L140" s="17"/>
      <c r="M140" s="9"/>
    </row>
    <row r="141" spans="2:13" ht="19.5" customHeight="1">
      <c r="B141" s="19" t="s">
        <v>15</v>
      </c>
      <c r="C141" s="119" t="s">
        <v>127</v>
      </c>
      <c r="D141" s="20" t="s">
        <v>89</v>
      </c>
      <c r="E141" s="95" t="s">
        <v>107</v>
      </c>
      <c r="F141" s="97" t="s">
        <v>20</v>
      </c>
      <c r="G141" s="21" t="s">
        <v>2</v>
      </c>
      <c r="H141" s="22">
        <v>1000000</v>
      </c>
      <c r="I141" s="23">
        <f>1*H141</f>
        <v>1000000</v>
      </c>
      <c r="J141" s="16"/>
    </row>
    <row r="142" spans="2:13" ht="19.5" customHeight="1">
      <c r="B142" s="19"/>
      <c r="C142" s="119"/>
      <c r="D142" s="24"/>
      <c r="E142" s="95"/>
      <c r="F142" s="99"/>
      <c r="G142" s="25"/>
      <c r="H142" s="26"/>
      <c r="I142" s="15"/>
      <c r="J142" s="16"/>
    </row>
    <row r="143" spans="2:13" ht="19.5" customHeight="1">
      <c r="B143" s="19"/>
      <c r="C143" s="119"/>
      <c r="D143" s="24"/>
      <c r="E143" s="95"/>
      <c r="F143" s="99"/>
      <c r="G143" s="25"/>
      <c r="H143" s="26"/>
      <c r="I143" s="15"/>
      <c r="J143" s="16"/>
    </row>
    <row r="144" spans="2:13" ht="19.5" customHeight="1">
      <c r="B144" s="19"/>
      <c r="C144" s="119"/>
      <c r="D144" s="24"/>
      <c r="E144" s="95"/>
      <c r="F144" s="99"/>
      <c r="G144" s="25"/>
      <c r="H144" s="30"/>
      <c r="I144" s="15"/>
      <c r="J144" s="16"/>
    </row>
    <row r="145" spans="2:13" ht="19.5" customHeight="1">
      <c r="B145" s="19" t="s">
        <v>16</v>
      </c>
      <c r="C145" s="119" t="s">
        <v>128</v>
      </c>
      <c r="D145" s="20" t="s">
        <v>89</v>
      </c>
      <c r="E145" s="95" t="s">
        <v>107</v>
      </c>
      <c r="F145" s="97" t="s">
        <v>20</v>
      </c>
      <c r="G145" s="21" t="s">
        <v>2</v>
      </c>
      <c r="H145" s="22">
        <v>1000000</v>
      </c>
      <c r="I145" s="23">
        <f>1*H145</f>
        <v>1000000</v>
      </c>
      <c r="J145" s="16"/>
    </row>
    <row r="146" spans="2:13" ht="19.5" customHeight="1">
      <c r="B146" s="19"/>
      <c r="C146" s="119"/>
      <c r="D146" s="24"/>
      <c r="E146" s="95"/>
      <c r="F146" s="99"/>
      <c r="G146" s="25"/>
      <c r="H146" s="26"/>
      <c r="I146" s="15"/>
      <c r="J146" s="16"/>
    </row>
    <row r="147" spans="2:13" ht="19.5" customHeight="1">
      <c r="B147" s="19"/>
      <c r="C147" s="119"/>
      <c r="D147" s="24"/>
      <c r="E147" s="95"/>
      <c r="F147" s="99"/>
      <c r="G147" s="25"/>
      <c r="H147" s="26"/>
      <c r="I147" s="15"/>
      <c r="J147" s="16"/>
    </row>
    <row r="148" spans="2:13" ht="19.5" customHeight="1">
      <c r="B148" s="19"/>
      <c r="C148" s="119"/>
      <c r="D148" s="24"/>
      <c r="E148" s="95"/>
      <c r="F148" s="99"/>
      <c r="G148" s="25"/>
      <c r="H148" s="26"/>
      <c r="I148" s="15"/>
      <c r="J148" s="16"/>
    </row>
    <row r="149" spans="2:13" ht="19.5" customHeight="1">
      <c r="B149" s="19" t="s">
        <v>17</v>
      </c>
      <c r="C149" s="119" t="s">
        <v>129</v>
      </c>
      <c r="D149" s="20" t="s">
        <v>89</v>
      </c>
      <c r="E149" s="95" t="s">
        <v>107</v>
      </c>
      <c r="F149" s="97" t="s">
        <v>20</v>
      </c>
      <c r="G149" s="21" t="s">
        <v>2</v>
      </c>
      <c r="H149" s="22">
        <v>1000000</v>
      </c>
      <c r="I149" s="23">
        <f>1*H149</f>
        <v>1000000</v>
      </c>
      <c r="J149" s="16"/>
    </row>
    <row r="150" spans="2:13" ht="19.5" customHeight="1">
      <c r="B150" s="19"/>
      <c r="C150" s="119"/>
      <c r="D150" s="24"/>
      <c r="E150" s="95"/>
      <c r="F150" s="99"/>
      <c r="G150" s="25"/>
      <c r="H150" s="26"/>
      <c r="I150" s="15"/>
      <c r="J150" s="16"/>
    </row>
    <row r="151" spans="2:13" ht="19.5" customHeight="1">
      <c r="B151" s="19"/>
      <c r="C151" s="119"/>
      <c r="D151" s="24"/>
      <c r="E151" s="95"/>
      <c r="F151" s="99"/>
      <c r="G151" s="25"/>
      <c r="H151" s="26"/>
      <c r="I151" s="15"/>
      <c r="J151" s="16"/>
    </row>
    <row r="152" spans="2:13" ht="19.5" customHeight="1">
      <c r="B152" s="19"/>
      <c r="C152" s="119"/>
      <c r="D152" s="24"/>
      <c r="E152" s="95"/>
      <c r="F152" s="99"/>
      <c r="G152" s="25"/>
      <c r="H152" s="26"/>
      <c r="I152" s="15"/>
      <c r="J152" s="16"/>
    </row>
    <row r="153" spans="2:13" ht="19.5" customHeight="1">
      <c r="B153" s="19" t="s">
        <v>18</v>
      </c>
      <c r="C153" s="119" t="s">
        <v>130</v>
      </c>
      <c r="D153" s="20" t="s">
        <v>89</v>
      </c>
      <c r="E153" s="95" t="s">
        <v>107</v>
      </c>
      <c r="F153" s="97" t="s">
        <v>20</v>
      </c>
      <c r="G153" s="21" t="s">
        <v>2</v>
      </c>
      <c r="H153" s="22">
        <v>1000000</v>
      </c>
      <c r="I153" s="23">
        <f>1*H153</f>
        <v>1000000</v>
      </c>
      <c r="J153" s="16"/>
    </row>
    <row r="154" spans="2:13" ht="19.5" customHeight="1">
      <c r="B154" s="19"/>
      <c r="C154" s="119"/>
      <c r="D154" s="24"/>
      <c r="E154" s="95"/>
      <c r="F154" s="99"/>
      <c r="G154" s="25"/>
      <c r="H154" s="26"/>
      <c r="I154" s="15"/>
      <c r="J154" s="16"/>
    </row>
    <row r="155" spans="2:13" ht="19.5" customHeight="1">
      <c r="B155" s="19"/>
      <c r="C155" s="119"/>
      <c r="D155" s="24"/>
      <c r="E155" s="95"/>
      <c r="F155" s="99"/>
      <c r="G155" s="25"/>
      <c r="H155" s="26"/>
      <c r="I155" s="15"/>
      <c r="J155" s="16"/>
    </row>
    <row r="156" spans="2:13" ht="19.5" customHeight="1">
      <c r="B156" s="78"/>
      <c r="C156" s="120"/>
      <c r="D156" s="72"/>
      <c r="E156" s="95"/>
      <c r="F156" s="100"/>
      <c r="G156" s="73"/>
      <c r="H156" s="74"/>
      <c r="I156" s="75"/>
      <c r="J156" s="76"/>
    </row>
    <row r="157" spans="2:13" ht="19.5" customHeight="1">
      <c r="B157" s="18" t="s">
        <v>82</v>
      </c>
      <c r="C157" s="13"/>
      <c r="D157" s="14"/>
      <c r="E157" s="92"/>
      <c r="F157" s="96"/>
      <c r="G157" s="15"/>
      <c r="H157" s="15"/>
      <c r="I157" s="15"/>
      <c r="J157" s="67">
        <f>SUM(I158:I168)</f>
        <v>3040000</v>
      </c>
      <c r="L157" s="17"/>
      <c r="M157" s="9"/>
    </row>
    <row r="158" spans="2:13" ht="19.5" customHeight="1">
      <c r="B158" s="19" t="s">
        <v>15</v>
      </c>
      <c r="C158" s="119" t="s">
        <v>8</v>
      </c>
      <c r="D158" s="20" t="s">
        <v>85</v>
      </c>
      <c r="E158" s="95" t="s">
        <v>71</v>
      </c>
      <c r="F158" s="97" t="s">
        <v>84</v>
      </c>
      <c r="G158" s="21" t="s">
        <v>2</v>
      </c>
      <c r="H158" s="22">
        <v>8000</v>
      </c>
      <c r="I158" s="23">
        <f>6*10*H158</f>
        <v>480000</v>
      </c>
      <c r="J158" s="16"/>
    </row>
    <row r="159" spans="2:13" ht="19.5" customHeight="1">
      <c r="B159" s="19"/>
      <c r="C159" s="119"/>
      <c r="D159" s="24"/>
      <c r="E159" s="95"/>
      <c r="F159" s="99"/>
      <c r="G159" s="25"/>
      <c r="H159" s="26"/>
      <c r="I159" s="15"/>
      <c r="J159" s="16"/>
    </row>
    <row r="160" spans="2:13" ht="19.5" customHeight="1">
      <c r="B160" s="19"/>
      <c r="C160" s="119"/>
      <c r="D160" s="24"/>
      <c r="E160" s="95"/>
      <c r="F160" s="99"/>
      <c r="G160" s="25"/>
      <c r="H160" s="26"/>
      <c r="I160" s="15"/>
      <c r="J160" s="16"/>
    </row>
    <row r="161" spans="2:13" ht="19.5" customHeight="1">
      <c r="B161" s="78"/>
      <c r="C161" s="120"/>
      <c r="D161" s="72"/>
      <c r="E161" s="91"/>
      <c r="F161" s="100"/>
      <c r="G161" s="73"/>
      <c r="H161" s="79"/>
      <c r="I161" s="75"/>
      <c r="J161" s="76"/>
    </row>
    <row r="162" spans="2:13" ht="19.5" customHeight="1">
      <c r="B162" s="18" t="s">
        <v>83</v>
      </c>
      <c r="C162" s="13"/>
      <c r="D162" s="14"/>
      <c r="E162" s="92"/>
      <c r="F162" s="96"/>
      <c r="G162" s="15"/>
      <c r="H162" s="15"/>
      <c r="I162" s="15"/>
      <c r="J162" s="67">
        <f>SUM(I163:I173)</f>
        <v>2560000</v>
      </c>
      <c r="L162" s="17"/>
      <c r="M162" s="9"/>
    </row>
    <row r="163" spans="2:13" ht="19.5" customHeight="1">
      <c r="B163" s="19" t="s">
        <v>15</v>
      </c>
      <c r="C163" s="119" t="s">
        <v>8</v>
      </c>
      <c r="D163" s="20" t="s">
        <v>79</v>
      </c>
      <c r="E163" s="95" t="s">
        <v>71</v>
      </c>
      <c r="F163" s="97" t="s">
        <v>80</v>
      </c>
      <c r="G163" s="21" t="s">
        <v>2</v>
      </c>
      <c r="H163" s="22">
        <v>16000</v>
      </c>
      <c r="I163" s="23">
        <f>4*40*H163</f>
        <v>2560000</v>
      </c>
      <c r="J163" s="16"/>
    </row>
    <row r="164" spans="2:13" ht="19.5" customHeight="1">
      <c r="B164" s="19"/>
      <c r="C164" s="119"/>
      <c r="D164" s="24"/>
      <c r="E164" s="95"/>
      <c r="F164" s="99"/>
      <c r="G164" s="25"/>
      <c r="H164" s="26"/>
      <c r="I164" s="15"/>
      <c r="J164" s="16"/>
    </row>
    <row r="165" spans="2:13" ht="19.5" customHeight="1">
      <c r="B165" s="19"/>
      <c r="C165" s="119"/>
      <c r="D165" s="24"/>
      <c r="E165" s="95"/>
      <c r="F165" s="99"/>
      <c r="G165" s="25"/>
      <c r="H165" s="26"/>
      <c r="I165" s="15"/>
      <c r="J165" s="16"/>
    </row>
    <row r="166" spans="2:13" ht="19.5" customHeight="1">
      <c r="B166" s="19"/>
      <c r="C166" s="119"/>
      <c r="D166" s="24"/>
      <c r="E166" s="95"/>
      <c r="F166" s="99"/>
      <c r="G166" s="25"/>
      <c r="H166" s="30"/>
      <c r="I166" s="15"/>
      <c r="J166" s="16"/>
    </row>
    <row r="167" spans="2:13" ht="19.5" customHeight="1">
      <c r="B167" s="31" t="s">
        <v>58</v>
      </c>
      <c r="C167" s="32"/>
      <c r="D167" s="33"/>
      <c r="E167" s="101"/>
      <c r="F167" s="102"/>
      <c r="G167" s="34"/>
      <c r="H167" s="34"/>
      <c r="I167" s="34"/>
      <c r="J167" s="35">
        <v>100000</v>
      </c>
    </row>
    <row r="168" spans="2:13" ht="19.5" customHeight="1">
      <c r="B168" s="12" t="s">
        <v>99</v>
      </c>
      <c r="C168" s="13"/>
      <c r="D168" s="14"/>
      <c r="E168" s="14"/>
      <c r="F168" s="96" t="s">
        <v>119</v>
      </c>
      <c r="G168" s="15"/>
      <c r="H168" s="15"/>
      <c r="I168" s="81" t="s">
        <v>101</v>
      </c>
      <c r="J168" s="68">
        <f>J7+J167</f>
        <v>138900000</v>
      </c>
    </row>
    <row r="169" spans="2:13" ht="19.5" customHeight="1">
      <c r="B169" s="36"/>
      <c r="C169" s="37"/>
      <c r="D169" s="38"/>
      <c r="E169" s="38"/>
      <c r="F169" s="103"/>
      <c r="G169" s="39"/>
      <c r="H169" s="39" t="s">
        <v>3</v>
      </c>
      <c r="I169" s="40" t="s">
        <v>1</v>
      </c>
      <c r="J169" s="69">
        <f>INT(J168*1.1)</f>
        <v>152790000</v>
      </c>
    </row>
    <row r="170" spans="2:13" s="44" customFormat="1" ht="17.25" customHeight="1">
      <c r="B170" s="41"/>
      <c r="C170" s="42"/>
      <c r="D170" s="42"/>
      <c r="E170" s="42"/>
      <c r="F170" s="43"/>
      <c r="G170" s="43"/>
      <c r="H170" s="43"/>
      <c r="I170" s="43"/>
      <c r="J170" s="42"/>
      <c r="L170" s="43"/>
    </row>
    <row r="171" spans="2:13" s="44" customFormat="1" ht="17.25" customHeight="1">
      <c r="B171" s="41"/>
      <c r="C171" s="42"/>
      <c r="D171" s="42"/>
      <c r="E171" s="42"/>
      <c r="F171" s="43"/>
      <c r="G171" s="43"/>
      <c r="H171" s="43"/>
      <c r="I171" s="43"/>
      <c r="J171" s="45"/>
      <c r="L171" s="43"/>
    </row>
    <row r="172" spans="2:13" ht="20.5" customHeight="1">
      <c r="C172" s="46"/>
      <c r="D172" s="46"/>
      <c r="E172" s="46"/>
      <c r="F172" s="46"/>
      <c r="G172" s="46"/>
      <c r="H172" s="46"/>
      <c r="I172" s="46"/>
      <c r="J172" s="86"/>
    </row>
    <row r="173" spans="2:13" ht="20.5" customHeight="1">
      <c r="C173" s="46"/>
      <c r="D173" s="46"/>
      <c r="E173" s="46"/>
      <c r="F173" s="46"/>
      <c r="G173" s="46"/>
      <c r="H173" s="46"/>
      <c r="I173" s="46"/>
      <c r="J173" s="86"/>
    </row>
    <row r="174" spans="2:13" ht="20.5" customHeight="1">
      <c r="C174" s="46"/>
      <c r="D174" s="46"/>
      <c r="E174" s="46"/>
      <c r="F174" s="46"/>
      <c r="G174" s="46"/>
      <c r="H174" s="46"/>
      <c r="I174" s="46"/>
      <c r="J174" s="86"/>
    </row>
    <row r="175" spans="2:13" ht="20.5" customHeight="1">
      <c r="C175" s="46"/>
      <c r="D175" s="46"/>
      <c r="E175" s="46"/>
      <c r="F175" s="46"/>
      <c r="G175" s="46"/>
      <c r="H175" s="46"/>
      <c r="I175" s="46"/>
      <c r="J175" s="86"/>
    </row>
  </sheetData>
  <mergeCells count="39">
    <mergeCell ref="C153:C156"/>
    <mergeCell ref="C49:C52"/>
    <mergeCell ref="C53:C56"/>
    <mergeCell ref="C57:C60"/>
    <mergeCell ref="C136:C139"/>
    <mergeCell ref="C128:C131"/>
    <mergeCell ref="C132:C135"/>
    <mergeCell ref="C141:C144"/>
    <mergeCell ref="C145:C148"/>
    <mergeCell ref="C149:C152"/>
    <mergeCell ref="C89:C92"/>
    <mergeCell ref="C158:C161"/>
    <mergeCell ref="C163:C166"/>
    <mergeCell ref="C10:C13"/>
    <mergeCell ref="C14:C17"/>
    <mergeCell ref="C18:C21"/>
    <mergeCell ref="C23:C26"/>
    <mergeCell ref="C27:C30"/>
    <mergeCell ref="C93:C96"/>
    <mergeCell ref="C97:C100"/>
    <mergeCell ref="C101:C104"/>
    <mergeCell ref="C114:C117"/>
    <mergeCell ref="C120:C123"/>
    <mergeCell ref="C124:C127"/>
    <mergeCell ref="C83:C86"/>
    <mergeCell ref="C105:C108"/>
    <mergeCell ref="C109:C112"/>
    <mergeCell ref="B4:J4"/>
    <mergeCell ref="B6:C6"/>
    <mergeCell ref="F6:J6"/>
    <mergeCell ref="C75:C78"/>
    <mergeCell ref="C79:C82"/>
    <mergeCell ref="C31:C34"/>
    <mergeCell ref="C62:C65"/>
    <mergeCell ref="C66:C69"/>
    <mergeCell ref="C70:C73"/>
    <mergeCell ref="C36:C39"/>
    <mergeCell ref="C40:C43"/>
    <mergeCell ref="C44:C47"/>
  </mergeCells>
  <phoneticPr fontId="2"/>
  <dataValidations disablePrompts="1" count="1">
    <dataValidation type="list" allowBlank="1" showInputMessage="1" showErrorMessage="1" sqref="E7:E166" xr:uid="{00000000-0002-0000-0200-000000000000}">
      <formula1>"人件費,物品リース、レンタル費、クラウドサーバー利用費,物品・ソフトウェア等購入費,印刷、写真撮影、翻訳、デザインなど専門業者への外注費,その他"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="85" zoomScaleNormal="85" workbookViewId="0"/>
  </sheetViews>
  <sheetFormatPr defaultColWidth="8.90625" defaultRowHeight="24" customHeight="1"/>
  <cols>
    <col min="1" max="4" width="18.6328125" style="64" customWidth="1"/>
    <col min="5" max="5" width="19.81640625" style="64" customWidth="1"/>
    <col min="6" max="16384" width="8.90625" style="64"/>
  </cols>
  <sheetData>
    <row r="1" spans="1:5" ht="24" customHeight="1">
      <c r="A1" s="55"/>
      <c r="B1" s="55"/>
      <c r="C1" s="55"/>
      <c r="D1" s="56"/>
      <c r="E1" s="63"/>
    </row>
    <row r="2" spans="1:5" ht="24" customHeight="1">
      <c r="A2" s="55"/>
      <c r="B2" s="55"/>
      <c r="C2" s="55"/>
      <c r="D2" s="55"/>
      <c r="E2" s="55"/>
    </row>
    <row r="3" spans="1:5" ht="24" customHeight="1">
      <c r="A3" s="55"/>
      <c r="B3" s="126" t="s">
        <v>74</v>
      </c>
      <c r="C3" s="127"/>
      <c r="D3" s="127"/>
      <c r="E3" s="55"/>
    </row>
    <row r="4" spans="1:5" ht="24" customHeight="1">
      <c r="A4" s="57"/>
      <c r="B4" s="127"/>
      <c r="C4" s="127"/>
      <c r="D4" s="127"/>
      <c r="E4" s="55"/>
    </row>
    <row r="5" spans="1:5" ht="24" customHeight="1">
      <c r="A5" s="57"/>
      <c r="B5" s="55"/>
      <c r="C5" s="55"/>
      <c r="D5" s="55"/>
      <c r="E5" s="55"/>
    </row>
    <row r="6" spans="1:5" ht="24" customHeight="1">
      <c r="A6" s="55"/>
      <c r="B6" s="55"/>
      <c r="C6" s="55"/>
      <c r="D6" s="55" t="s">
        <v>86</v>
      </c>
      <c r="E6" s="55"/>
    </row>
    <row r="7" spans="1:5" ht="24" customHeight="1">
      <c r="A7" s="55"/>
      <c r="B7" s="58"/>
      <c r="C7" s="55"/>
      <c r="D7" s="55"/>
      <c r="E7" s="55"/>
    </row>
    <row r="8" spans="1:5" ht="24" customHeight="1">
      <c r="A8" s="56" t="s">
        <v>66</v>
      </c>
      <c r="B8" s="55"/>
      <c r="C8" s="55"/>
      <c r="D8" s="55"/>
      <c r="E8" s="55"/>
    </row>
    <row r="9" spans="1:5" ht="24" customHeight="1">
      <c r="A9" s="56"/>
      <c r="B9" s="55"/>
      <c r="C9" s="55"/>
      <c r="D9" s="55"/>
      <c r="E9" s="55"/>
    </row>
    <row r="10" spans="1:5" ht="24" customHeight="1">
      <c r="A10" s="59"/>
      <c r="B10" s="57"/>
      <c r="C10" s="60" t="s">
        <v>65</v>
      </c>
      <c r="D10" s="55"/>
      <c r="E10" s="55"/>
    </row>
    <row r="11" spans="1:5" ht="24" customHeight="1">
      <c r="A11" s="59"/>
      <c r="B11" s="57"/>
      <c r="C11" s="55"/>
      <c r="D11" s="55"/>
      <c r="E11" s="55" t="s">
        <v>102</v>
      </c>
    </row>
    <row r="12" spans="1:5" ht="24" customHeight="1">
      <c r="A12" s="55" t="s">
        <v>88</v>
      </c>
      <c r="B12" s="128" t="s">
        <v>87</v>
      </c>
      <c r="C12" s="128"/>
      <c r="D12" s="61"/>
      <c r="E12" s="70">
        <f>SUM(E14:E18)</f>
        <v>22000000</v>
      </c>
    </row>
    <row r="13" spans="1:5" ht="24" customHeight="1">
      <c r="A13" s="55"/>
      <c r="B13" s="55"/>
      <c r="C13" s="55"/>
      <c r="D13" s="55"/>
      <c r="E13" s="55"/>
    </row>
    <row r="14" spans="1:5" ht="24" customHeight="1">
      <c r="A14" s="55" t="s">
        <v>67</v>
      </c>
      <c r="B14" s="125" t="s">
        <v>112</v>
      </c>
      <c r="C14" s="125"/>
      <c r="D14" s="125"/>
      <c r="E14" s="71">
        <v>2000000</v>
      </c>
    </row>
    <row r="15" spans="1:5" ht="24" customHeight="1">
      <c r="A15" s="60"/>
      <c r="B15" s="125" t="s">
        <v>114</v>
      </c>
      <c r="C15" s="125"/>
      <c r="D15" s="125"/>
      <c r="E15" s="71">
        <v>4000000</v>
      </c>
    </row>
    <row r="16" spans="1:5" ht="24" customHeight="1">
      <c r="A16" s="55"/>
      <c r="B16" s="125" t="s">
        <v>115</v>
      </c>
      <c r="C16" s="125"/>
      <c r="D16" s="125"/>
      <c r="E16" s="71">
        <v>6000000</v>
      </c>
    </row>
    <row r="17" spans="1:5" ht="24" customHeight="1">
      <c r="A17" s="62"/>
      <c r="B17" s="125" t="s">
        <v>117</v>
      </c>
      <c r="C17" s="125"/>
      <c r="D17" s="125"/>
      <c r="E17" s="71">
        <v>8000000</v>
      </c>
    </row>
    <row r="18" spans="1:5" ht="24" customHeight="1">
      <c r="A18" s="62"/>
      <c r="B18" s="125" t="s">
        <v>118</v>
      </c>
      <c r="C18" s="125"/>
      <c r="D18" s="125"/>
      <c r="E18" s="71">
        <v>2000000</v>
      </c>
    </row>
    <row r="19" spans="1:5" ht="24" customHeight="1">
      <c r="A19" s="55"/>
      <c r="B19" s="62"/>
      <c r="C19" s="65"/>
      <c r="D19" s="55"/>
      <c r="E19" s="55"/>
    </row>
    <row r="20" spans="1:5" ht="24" customHeight="1">
      <c r="A20" s="55"/>
      <c r="B20" s="55"/>
      <c r="C20" s="55"/>
      <c r="D20" s="55"/>
      <c r="E20" s="55"/>
    </row>
    <row r="21" spans="1:5" ht="24" customHeight="1">
      <c r="A21" s="55"/>
      <c r="B21" s="55"/>
      <c r="C21" s="55"/>
      <c r="D21" s="55"/>
      <c r="E21" s="62"/>
    </row>
  </sheetData>
  <mergeCells count="7">
    <mergeCell ref="B17:D17"/>
    <mergeCell ref="B18:D18"/>
    <mergeCell ref="B3:D4"/>
    <mergeCell ref="B12:C12"/>
    <mergeCell ref="B14:D14"/>
    <mergeCell ref="B15:D15"/>
    <mergeCell ref="B16:D1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77"/>
  <sheetViews>
    <sheetView view="pageBreakPreview" zoomScale="70" zoomScaleNormal="70" zoomScaleSheetLayoutView="70" workbookViewId="0">
      <selection activeCell="H19" sqref="H19"/>
    </sheetView>
  </sheetViews>
  <sheetFormatPr defaultColWidth="9" defaultRowHeight="19.5" customHeight="1"/>
  <cols>
    <col min="1" max="1" width="9" style="3"/>
    <col min="2" max="2" width="5" style="1" customWidth="1"/>
    <col min="3" max="3" width="31.90625" style="2" customWidth="1"/>
    <col min="4" max="4" width="41.6328125" style="2" customWidth="1"/>
    <col min="5" max="5" width="46.6328125" style="2" customWidth="1"/>
    <col min="6" max="6" width="7.90625" style="3" customWidth="1"/>
    <col min="7" max="7" width="17.36328125" style="6" customWidth="1"/>
    <col min="8" max="8" width="13" style="3" customWidth="1"/>
    <col min="9" max="9" width="21.36328125" style="3" customWidth="1"/>
    <col min="10" max="16384" width="9" style="3"/>
  </cols>
  <sheetData>
    <row r="2" spans="2:8" ht="19.5" customHeight="1" thickBot="1">
      <c r="B2" s="121" t="s">
        <v>133</v>
      </c>
      <c r="C2" s="121"/>
      <c r="D2" s="121"/>
      <c r="E2" s="121"/>
    </row>
    <row r="3" spans="2:8" ht="19.5" customHeight="1" thickBot="1">
      <c r="B3" s="129" t="s">
        <v>4</v>
      </c>
      <c r="C3" s="130"/>
      <c r="D3" s="89" t="s">
        <v>54</v>
      </c>
      <c r="E3" s="110" t="s">
        <v>5</v>
      </c>
    </row>
    <row r="4" spans="2:8" ht="19.5" customHeight="1" thickTop="1">
      <c r="B4" s="48" t="s">
        <v>14</v>
      </c>
      <c r="C4" s="13"/>
      <c r="D4" s="13"/>
      <c r="E4" s="111"/>
      <c r="G4" s="17"/>
      <c r="H4" s="9"/>
    </row>
    <row r="5" spans="2:8" ht="19.5" customHeight="1">
      <c r="B5" s="49" t="s">
        <v>81</v>
      </c>
      <c r="C5" s="13"/>
      <c r="D5" s="13"/>
      <c r="E5" s="111"/>
      <c r="G5" s="17"/>
      <c r="H5" s="9"/>
    </row>
    <row r="6" spans="2:8" ht="19.5" customHeight="1">
      <c r="B6" s="50" t="s">
        <v>15</v>
      </c>
      <c r="C6" s="119" t="s">
        <v>9</v>
      </c>
      <c r="D6" s="131" t="s">
        <v>25</v>
      </c>
      <c r="E6" s="112" t="s">
        <v>28</v>
      </c>
    </row>
    <row r="7" spans="2:8" ht="19.5" customHeight="1">
      <c r="B7" s="50"/>
      <c r="C7" s="119"/>
      <c r="D7" s="131"/>
      <c r="E7" s="112" t="s">
        <v>27</v>
      </c>
    </row>
    <row r="8" spans="2:8" ht="19.5" customHeight="1">
      <c r="B8" s="50"/>
      <c r="C8" s="119"/>
      <c r="D8" s="131"/>
      <c r="E8" s="112" t="s">
        <v>45</v>
      </c>
    </row>
    <row r="9" spans="2:8" ht="19.5" customHeight="1">
      <c r="B9" s="50"/>
      <c r="C9" s="119"/>
      <c r="D9" s="131"/>
      <c r="E9" s="113" t="s">
        <v>68</v>
      </c>
    </row>
    <row r="10" spans="2:8" ht="19.5" customHeight="1">
      <c r="B10" s="50"/>
      <c r="C10" s="119"/>
      <c r="D10" s="131"/>
      <c r="E10" s="113" t="s">
        <v>69</v>
      </c>
    </row>
    <row r="11" spans="2:8" ht="19.5" customHeight="1">
      <c r="B11" s="50"/>
      <c r="C11" s="119"/>
      <c r="D11" s="131"/>
      <c r="E11" s="113" t="s">
        <v>70</v>
      </c>
    </row>
    <row r="12" spans="2:8" ht="19.5" customHeight="1">
      <c r="B12" s="50"/>
      <c r="C12" s="119"/>
      <c r="D12" s="131"/>
      <c r="E12" s="113" t="s">
        <v>73</v>
      </c>
    </row>
    <row r="13" spans="2:8" ht="19.5" customHeight="1">
      <c r="B13" s="50"/>
      <c r="C13" s="119"/>
      <c r="D13" s="131"/>
      <c r="E13" s="112" t="s">
        <v>33</v>
      </c>
    </row>
    <row r="14" spans="2:8" ht="19.5" customHeight="1">
      <c r="B14" s="50"/>
      <c r="C14" s="119"/>
      <c r="D14" s="131"/>
      <c r="E14" s="112" t="s">
        <v>44</v>
      </c>
    </row>
    <row r="15" spans="2:8" ht="19.5" customHeight="1">
      <c r="B15" s="50"/>
      <c r="C15" s="119"/>
      <c r="D15" s="131"/>
      <c r="E15" s="112" t="s">
        <v>34</v>
      </c>
    </row>
    <row r="16" spans="2:8" ht="19.5" customHeight="1">
      <c r="B16" s="50"/>
      <c r="C16" s="119"/>
      <c r="D16" s="131"/>
      <c r="E16" s="112" t="s">
        <v>35</v>
      </c>
    </row>
    <row r="17" spans="2:8" ht="19.5" customHeight="1">
      <c r="B17" s="50"/>
      <c r="C17" s="119"/>
      <c r="D17" s="131" t="s">
        <v>29</v>
      </c>
      <c r="E17" s="112" t="s">
        <v>28</v>
      </c>
    </row>
    <row r="18" spans="2:8" ht="19.5" customHeight="1">
      <c r="B18" s="50"/>
      <c r="C18" s="119"/>
      <c r="D18" s="131"/>
      <c r="E18" s="112" t="s">
        <v>27</v>
      </c>
    </row>
    <row r="19" spans="2:8" ht="19.5" customHeight="1">
      <c r="B19" s="50"/>
      <c r="C19" s="119"/>
      <c r="D19" s="131"/>
      <c r="E19" s="112" t="s">
        <v>52</v>
      </c>
    </row>
    <row r="20" spans="2:8" ht="19.5" customHeight="1">
      <c r="B20" s="50"/>
      <c r="C20" s="119"/>
      <c r="D20" s="131"/>
      <c r="E20" s="112" t="s">
        <v>50</v>
      </c>
    </row>
    <row r="21" spans="2:8" ht="19.5" customHeight="1">
      <c r="B21" s="50"/>
      <c r="C21" s="119"/>
      <c r="D21" s="131"/>
      <c r="E21" s="112" t="s">
        <v>51</v>
      </c>
    </row>
    <row r="22" spans="2:8" ht="19.5" customHeight="1">
      <c r="B22" s="50" t="s">
        <v>16</v>
      </c>
      <c r="C22" s="119" t="s">
        <v>10</v>
      </c>
      <c r="D22" s="85"/>
      <c r="E22" s="112" t="s">
        <v>53</v>
      </c>
    </row>
    <row r="23" spans="2:8" ht="19.5" customHeight="1">
      <c r="B23" s="50"/>
      <c r="C23" s="119"/>
      <c r="D23" s="85"/>
      <c r="E23" s="112" t="s">
        <v>46</v>
      </c>
    </row>
    <row r="24" spans="2:8" ht="19.5" customHeight="1">
      <c r="B24" s="50"/>
      <c r="C24" s="119"/>
      <c r="D24" s="85"/>
      <c r="E24" s="112" t="s">
        <v>36</v>
      </c>
    </row>
    <row r="25" spans="2:8" ht="19.5" customHeight="1">
      <c r="B25" s="50"/>
      <c r="C25" s="119"/>
      <c r="D25" s="85"/>
      <c r="E25" s="112" t="s">
        <v>47</v>
      </c>
    </row>
    <row r="26" spans="2:8" ht="19.5" customHeight="1">
      <c r="B26" s="50"/>
      <c r="C26" s="119"/>
      <c r="D26" s="85"/>
      <c r="E26" s="112" t="s">
        <v>48</v>
      </c>
    </row>
    <row r="27" spans="2:8" ht="19.5" customHeight="1">
      <c r="B27" s="50"/>
      <c r="C27" s="119"/>
      <c r="D27" s="85"/>
      <c r="E27" s="112" t="s">
        <v>37</v>
      </c>
    </row>
    <row r="28" spans="2:8" ht="19.5" customHeight="1">
      <c r="B28" s="50"/>
      <c r="C28" s="119"/>
      <c r="D28" s="85"/>
      <c r="E28" s="112" t="s">
        <v>49</v>
      </c>
    </row>
    <row r="29" spans="2:8" ht="19.5" customHeight="1">
      <c r="B29" s="50"/>
      <c r="C29" s="119"/>
      <c r="D29" s="85"/>
      <c r="E29" s="112" t="s">
        <v>63</v>
      </c>
    </row>
    <row r="30" spans="2:8" ht="19.5" customHeight="1">
      <c r="B30" s="50" t="s">
        <v>17</v>
      </c>
      <c r="C30" s="119" t="s">
        <v>8</v>
      </c>
      <c r="D30" s="85"/>
      <c r="E30" s="112" t="s">
        <v>24</v>
      </c>
    </row>
    <row r="31" spans="2:8" ht="19.5" customHeight="1">
      <c r="B31" s="51"/>
      <c r="C31" s="119"/>
      <c r="D31" s="85"/>
      <c r="E31" s="114"/>
    </row>
    <row r="32" spans="2:8" ht="19.5" customHeight="1">
      <c r="B32" s="52" t="s">
        <v>91</v>
      </c>
      <c r="C32" s="28"/>
      <c r="D32" s="28"/>
      <c r="E32" s="115" t="s">
        <v>30</v>
      </c>
      <c r="G32" s="17"/>
      <c r="H32" s="9"/>
    </row>
    <row r="33" spans="2:5" ht="19.5" customHeight="1">
      <c r="B33" s="50" t="s">
        <v>15</v>
      </c>
      <c r="C33" s="119" t="s">
        <v>139</v>
      </c>
      <c r="D33" s="117"/>
      <c r="E33" s="112" t="s">
        <v>38</v>
      </c>
    </row>
    <row r="34" spans="2:5" ht="19.5" customHeight="1">
      <c r="B34" s="50"/>
      <c r="C34" s="119"/>
      <c r="D34" s="117"/>
      <c r="E34" s="112" t="s">
        <v>32</v>
      </c>
    </row>
    <row r="35" spans="2:5" ht="19.5" customHeight="1">
      <c r="B35" s="50"/>
      <c r="C35" s="119"/>
      <c r="D35" s="117"/>
      <c r="E35" s="112" t="s">
        <v>141</v>
      </c>
    </row>
    <row r="36" spans="2:5" ht="19.5" customHeight="1">
      <c r="B36" s="50"/>
      <c r="C36" s="119"/>
      <c r="D36" s="117"/>
      <c r="E36" s="112" t="s">
        <v>142</v>
      </c>
    </row>
    <row r="37" spans="2:5" ht="19.5" customHeight="1">
      <c r="B37" s="50"/>
      <c r="C37" s="119"/>
      <c r="D37" s="117"/>
      <c r="E37" s="112" t="s">
        <v>12</v>
      </c>
    </row>
    <row r="38" spans="2:5" ht="19.5" customHeight="1">
      <c r="B38" s="50"/>
      <c r="C38" s="119"/>
      <c r="D38" s="117"/>
      <c r="E38" s="112" t="s">
        <v>30</v>
      </c>
    </row>
    <row r="39" spans="2:5" ht="19.5" customHeight="1">
      <c r="B39" s="50" t="s">
        <v>16</v>
      </c>
      <c r="C39" s="119" t="s">
        <v>76</v>
      </c>
      <c r="D39" s="85"/>
      <c r="E39" s="112" t="s">
        <v>31</v>
      </c>
    </row>
    <row r="40" spans="2:5" ht="19.5" customHeight="1">
      <c r="B40" s="50"/>
      <c r="C40" s="119"/>
      <c r="D40" s="85"/>
      <c r="E40" s="112" t="s">
        <v>30</v>
      </c>
    </row>
    <row r="41" spans="2:5" ht="19.5" customHeight="1">
      <c r="B41" s="50"/>
      <c r="C41" s="119"/>
      <c r="D41" s="131" t="s">
        <v>149</v>
      </c>
      <c r="E41" s="112" t="s">
        <v>28</v>
      </c>
    </row>
    <row r="42" spans="2:5" ht="19.5" customHeight="1">
      <c r="B42" s="50"/>
      <c r="C42" s="119"/>
      <c r="D42" s="131"/>
      <c r="E42" s="112" t="s">
        <v>27</v>
      </c>
    </row>
    <row r="43" spans="2:5" ht="19.5" customHeight="1">
      <c r="B43" s="50"/>
      <c r="C43" s="119"/>
      <c r="D43" s="131"/>
      <c r="E43" s="112" t="s">
        <v>45</v>
      </c>
    </row>
    <row r="44" spans="2:5" ht="19.5" customHeight="1">
      <c r="B44" s="50"/>
      <c r="C44" s="119"/>
      <c r="D44" s="131"/>
      <c r="E44" s="112" t="s">
        <v>68</v>
      </c>
    </row>
    <row r="45" spans="2:5" ht="19.5" customHeight="1">
      <c r="B45" s="50" t="s">
        <v>17</v>
      </c>
      <c r="C45" s="119" t="s">
        <v>77</v>
      </c>
      <c r="D45" s="131"/>
      <c r="E45" s="112" t="s">
        <v>143</v>
      </c>
    </row>
    <row r="46" spans="2:5" ht="19.5" customHeight="1">
      <c r="B46" s="50"/>
      <c r="C46" s="119"/>
      <c r="D46" s="131"/>
      <c r="E46" s="112" t="s">
        <v>144</v>
      </c>
    </row>
    <row r="47" spans="2:5" ht="19.5" customHeight="1">
      <c r="B47" s="50" t="s">
        <v>18</v>
      </c>
      <c r="C47" s="119" t="s">
        <v>78</v>
      </c>
      <c r="D47" s="131"/>
      <c r="E47" s="112" t="s">
        <v>73</v>
      </c>
    </row>
    <row r="48" spans="2:5" ht="19.5" customHeight="1">
      <c r="B48" s="50"/>
      <c r="C48" s="119"/>
      <c r="D48" s="131"/>
      <c r="E48" s="112" t="s">
        <v>145</v>
      </c>
    </row>
    <row r="49" spans="2:8" ht="19.5" customHeight="1">
      <c r="B49" s="50"/>
      <c r="C49" s="119"/>
      <c r="D49" s="131"/>
      <c r="E49" s="112" t="s">
        <v>146</v>
      </c>
    </row>
    <row r="50" spans="2:8" ht="19.5" customHeight="1">
      <c r="B50" s="50"/>
      <c r="C50" s="119"/>
      <c r="D50" s="131"/>
      <c r="E50" s="112" t="s">
        <v>147</v>
      </c>
    </row>
    <row r="51" spans="2:8" ht="19.5" customHeight="1">
      <c r="B51" s="50"/>
      <c r="C51" s="119"/>
      <c r="D51" s="131"/>
      <c r="E51" s="113" t="s">
        <v>148</v>
      </c>
    </row>
    <row r="52" spans="2:8" ht="19.5" customHeight="1">
      <c r="B52" s="50"/>
      <c r="C52" s="119"/>
      <c r="D52" s="131"/>
      <c r="E52" s="113" t="s">
        <v>53</v>
      </c>
    </row>
    <row r="53" spans="2:8" ht="19.5" customHeight="1">
      <c r="B53" s="50" t="s">
        <v>94</v>
      </c>
      <c r="C53" s="90" t="s">
        <v>135</v>
      </c>
      <c r="D53" s="90"/>
      <c r="E53" s="112"/>
    </row>
    <row r="54" spans="2:8" ht="19.5" customHeight="1">
      <c r="B54" s="50" t="s">
        <v>137</v>
      </c>
      <c r="C54" s="85" t="s">
        <v>8</v>
      </c>
      <c r="D54" s="85"/>
      <c r="E54" s="112"/>
    </row>
    <row r="55" spans="2:8" ht="19.5" customHeight="1">
      <c r="B55" s="52" t="s">
        <v>151</v>
      </c>
      <c r="C55" s="28"/>
      <c r="D55" s="28"/>
      <c r="E55" s="115"/>
      <c r="G55" s="17"/>
      <c r="H55" s="9"/>
    </row>
    <row r="56" spans="2:8" ht="19.5" customHeight="1">
      <c r="B56" s="50" t="s">
        <v>15</v>
      </c>
      <c r="C56" s="119" t="s">
        <v>131</v>
      </c>
      <c r="D56" s="85"/>
      <c r="E56" s="112" t="s">
        <v>23</v>
      </c>
    </row>
    <row r="57" spans="2:8" ht="19.5" customHeight="1">
      <c r="B57" s="50"/>
      <c r="C57" s="119"/>
      <c r="D57" s="85"/>
      <c r="E57" s="112" t="s">
        <v>26</v>
      </c>
    </row>
    <row r="58" spans="2:8" ht="19.5" customHeight="1">
      <c r="B58" s="50"/>
      <c r="C58" s="119"/>
      <c r="D58" s="85"/>
      <c r="E58" s="112" t="s">
        <v>22</v>
      </c>
    </row>
    <row r="59" spans="2:8" ht="19.5" customHeight="1">
      <c r="B59" s="50"/>
      <c r="C59" s="119"/>
      <c r="D59" s="85"/>
      <c r="E59" s="112" t="s">
        <v>30</v>
      </c>
    </row>
    <row r="60" spans="2:8" ht="19.5" customHeight="1">
      <c r="B60" s="50"/>
      <c r="C60" s="119"/>
      <c r="D60" s="85"/>
      <c r="E60" s="112" t="s">
        <v>41</v>
      </c>
    </row>
    <row r="61" spans="2:8" ht="19.5" customHeight="1">
      <c r="B61" s="50"/>
      <c r="C61" s="119"/>
      <c r="D61" s="85"/>
      <c r="E61" s="112" t="s">
        <v>39</v>
      </c>
    </row>
    <row r="62" spans="2:8" ht="19.5" customHeight="1">
      <c r="B62" s="50"/>
      <c r="C62" s="119"/>
      <c r="D62" s="85"/>
      <c r="E62" s="112" t="s">
        <v>40</v>
      </c>
    </row>
    <row r="63" spans="2:8" ht="19.5" customHeight="1">
      <c r="B63" s="50"/>
      <c r="C63" s="119"/>
      <c r="D63" s="85"/>
      <c r="E63" s="112" t="s">
        <v>42</v>
      </c>
    </row>
    <row r="64" spans="2:8" ht="19.5" customHeight="1">
      <c r="B64" s="50"/>
      <c r="C64" s="119"/>
      <c r="D64" s="85"/>
      <c r="E64" s="112" t="s">
        <v>43</v>
      </c>
    </row>
    <row r="65" spans="2:8" ht="19.5" customHeight="1">
      <c r="B65" s="50"/>
      <c r="C65" s="119"/>
      <c r="D65" s="85"/>
      <c r="E65" s="112" t="s">
        <v>36</v>
      </c>
    </row>
    <row r="66" spans="2:8" ht="19.5" customHeight="1">
      <c r="B66" s="50"/>
      <c r="C66" s="119"/>
      <c r="D66" s="85"/>
      <c r="E66" s="112" t="s">
        <v>37</v>
      </c>
    </row>
    <row r="67" spans="2:8" ht="19.5" customHeight="1">
      <c r="B67" s="50" t="s">
        <v>16</v>
      </c>
      <c r="C67" s="119" t="s">
        <v>152</v>
      </c>
      <c r="D67" s="85"/>
      <c r="E67" s="112" t="s">
        <v>132</v>
      </c>
    </row>
    <row r="68" spans="2:8" ht="19.5" customHeight="1">
      <c r="B68" s="50"/>
      <c r="C68" s="119"/>
      <c r="D68" s="85"/>
      <c r="E68" s="112"/>
    </row>
    <row r="69" spans="2:8" ht="19.5" customHeight="1">
      <c r="B69" s="50" t="s">
        <v>17</v>
      </c>
      <c r="C69" s="119" t="s">
        <v>96</v>
      </c>
      <c r="D69" s="85"/>
      <c r="E69" s="112" t="s">
        <v>132</v>
      </c>
    </row>
    <row r="70" spans="2:8" ht="19.5" customHeight="1">
      <c r="B70" s="50"/>
      <c r="C70" s="119"/>
      <c r="D70" s="85"/>
      <c r="E70" s="112"/>
    </row>
    <row r="71" spans="2:8" ht="19.5" customHeight="1">
      <c r="B71" s="50" t="s">
        <v>18</v>
      </c>
      <c r="C71" s="90" t="s">
        <v>97</v>
      </c>
      <c r="D71" s="85"/>
      <c r="E71" s="112" t="s">
        <v>132</v>
      </c>
    </row>
    <row r="72" spans="2:8" ht="19.5" customHeight="1">
      <c r="B72" s="50" t="s">
        <v>94</v>
      </c>
      <c r="C72" s="119" t="s">
        <v>8</v>
      </c>
      <c r="D72" s="85"/>
      <c r="E72" s="112"/>
    </row>
    <row r="73" spans="2:8" ht="19.5" customHeight="1">
      <c r="B73" s="50"/>
      <c r="C73" s="119"/>
      <c r="D73" s="85"/>
      <c r="E73" s="112"/>
    </row>
    <row r="74" spans="2:8" ht="19.5" customHeight="1">
      <c r="B74" s="52" t="s">
        <v>103</v>
      </c>
      <c r="C74" s="28"/>
      <c r="D74" s="29"/>
      <c r="E74" s="115"/>
      <c r="G74" s="17"/>
      <c r="H74" s="9"/>
    </row>
    <row r="75" spans="2:8" ht="19.5" customHeight="1">
      <c r="B75" s="50"/>
      <c r="C75" s="82"/>
      <c r="D75" s="88"/>
      <c r="E75" s="112" t="s">
        <v>106</v>
      </c>
    </row>
    <row r="76" spans="2:8" ht="19.5" customHeight="1">
      <c r="B76" s="52" t="s">
        <v>104</v>
      </c>
      <c r="C76" s="28"/>
      <c r="D76" s="29"/>
      <c r="E76" s="115"/>
    </row>
    <row r="77" spans="2:8" ht="19.5" customHeight="1" thickBot="1">
      <c r="B77" s="53"/>
      <c r="C77" s="83"/>
      <c r="D77" s="84"/>
      <c r="E77" s="116" t="s">
        <v>105</v>
      </c>
    </row>
  </sheetData>
  <mergeCells count="16">
    <mergeCell ref="C67:C68"/>
    <mergeCell ref="C69:C70"/>
    <mergeCell ref="C72:C73"/>
    <mergeCell ref="C56:C66"/>
    <mergeCell ref="C47:C52"/>
    <mergeCell ref="C45:C46"/>
    <mergeCell ref="B2:E2"/>
    <mergeCell ref="B3:C3"/>
    <mergeCell ref="C22:C29"/>
    <mergeCell ref="C30:C31"/>
    <mergeCell ref="D6:D16"/>
    <mergeCell ref="C6:C21"/>
    <mergeCell ref="D17:D21"/>
    <mergeCell ref="C39:C44"/>
    <mergeCell ref="C33:C38"/>
    <mergeCell ref="D41:D52"/>
  </mergeCells>
  <phoneticPr fontId="2"/>
  <printOptions horizontalCentered="1"/>
  <pageMargins left="0.25" right="0.25" top="0.75" bottom="0.75" header="0.3" footer="0.3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はじめに</vt:lpstr>
      <vt:lpstr>1. 支出計画書（基本提案のみ）</vt:lpstr>
      <vt:lpstr>2. 支出計画書（基本提案＋追加提案）</vt:lpstr>
      <vt:lpstr>3. 民間の費用負担に関する申告書</vt:lpstr>
      <vt:lpstr>4. 【参考】費用項目の区分リスト</vt:lpstr>
      <vt:lpstr>'1. 支出計画書（基本提案のみ）'!Print_Area</vt:lpstr>
      <vt:lpstr>'2. 支出計画書（基本提案＋追加提案）'!Print_Area</vt:lpstr>
      <vt:lpstr>'4. 【参考】費用項目の区分リスト'!Print_Area</vt:lpstr>
      <vt:lpstr>'1. 支出計画書（基本提案のみ）'!Print_Titles</vt:lpstr>
      <vt:lpstr>'2. 支出計画書（基本提案＋追加提案）'!Print_Titles</vt:lpstr>
      <vt:lpstr>'4. 【参考】費用項目の区分リスト'!Print_Titles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2021-06-15T05:43:04Z</dcterms:modified>
</cp:coreProperties>
</file>