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D8CC5050-481A-4CD0-8BDD-44DDBF1DE75E}" xr6:coauthVersionLast="47" xr6:coauthVersionMax="47" xr10:uidLastSave="{00000000-0000-0000-0000-000000000000}"/>
  <bookViews>
    <workbookView xWindow="-108" yWindow="-108" windowWidth="23256" windowHeight="14016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9" l="1"/>
  <c r="J63" i="19"/>
  <c r="J62" i="19"/>
  <c r="J61" i="19"/>
  <c r="J60" i="19"/>
  <c r="J10" i="19" l="1"/>
  <c r="K59" i="19"/>
  <c r="J9" i="19"/>
  <c r="J25" i="19"/>
  <c r="J24" i="19"/>
  <c r="J23" i="19"/>
  <c r="J22" i="19"/>
  <c r="K21" i="19" s="1"/>
  <c r="K8" i="19" l="1"/>
  <c r="K7" i="19" s="1"/>
  <c r="G69" i="19" s="1"/>
  <c r="J69" i="19" s="1"/>
  <c r="K69" i="19" l="1"/>
  <c r="K74" i="19" s="1"/>
  <c r="K75" i="19" s="1"/>
</calcChain>
</file>

<file path=xl/sharedStrings.xml><?xml version="1.0" encoding="utf-8"?>
<sst xmlns="http://schemas.openxmlformats.org/spreadsheetml/2006/main" count="152" uniqueCount="59">
  <si>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</si>
  <si>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</si>
  <si>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</si>
  <si>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</si>
  <si>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</si>
  <si>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</si>
  <si>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</si>
  <si>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</si>
  <si>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</si>
  <si>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</si>
  <si>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</si>
  <si>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</si>
  <si>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</si>
  <si>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</si>
  <si>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端末 [借料]</t>
    <rPh sb="0" eb="2">
      <t>タンマツ</t>
    </rPh>
    <rPh sb="4" eb="6">
      <t>シャクリョウ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</si>
  <si>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</si>
  <si>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</si>
  <si>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</si>
  <si>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</si>
  <si>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人件費</t>
  </si>
  <si>
    <t>⑤</t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</si>
  <si>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</si>
  <si>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</si>
  <si>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環境構築</t>
    <rPh sb="0" eb="2">
      <t>カンキョウ</t>
    </rPh>
    <rPh sb="2" eb="4">
      <t>コウチク</t>
    </rPh>
    <phoneticPr fontId="2"/>
  </si>
  <si>
    <t>2人×10時間×</t>
    <rPh sb="5" eb="7">
      <t>ジカン</t>
    </rPh>
    <phoneticPr fontId="2"/>
  </si>
  <si>
    <t>3　外注費</t>
    <rPh sb="2" eb="5">
      <t>ガイチュウヒ</t>
    </rPh>
    <phoneticPr fontId="2"/>
  </si>
  <si>
    <t>4　合計</t>
    <rPh sb="2" eb="4">
      <t>ゴウケイ</t>
    </rPh>
    <phoneticPr fontId="2"/>
  </si>
  <si>
    <t>①</t>
    <phoneticPr fontId="2"/>
  </si>
  <si>
    <t>②</t>
    <phoneticPr fontId="2"/>
  </si>
  <si>
    <t>➂</t>
    <phoneticPr fontId="2"/>
  </si>
  <si>
    <t>借料</t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</si>
  <si>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</si>
  <si>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　</t>
  </si>
  <si>
    <t>＠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</si>
  <si>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</si>
  <si>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</si>
  <si>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1人×15時間</t>
    <rPh sb="1" eb="2">
      <t>ニン</t>
    </rPh>
    <rPh sb="5" eb="7">
      <t>ジカン</t>
    </rPh>
    <phoneticPr fontId="2"/>
  </si>
  <si>
    <t>(1) ユースケース①：XXXXXXX</t>
    <phoneticPr fontId="2"/>
  </si>
  <si>
    <t>(2)ユースケース③：XXXXXX</t>
    <phoneticPr fontId="2"/>
  </si>
  <si>
    <t>(3) ユースケース⑤：XXXXXX</t>
    <phoneticPr fontId="2"/>
  </si>
  <si>
    <t>(4)ユースケースに共通する環境構築に要する経費</t>
    <rPh sb="10" eb="12">
      <t>キョウツウ</t>
    </rPh>
    <rPh sb="14" eb="16">
      <t>カンキョウ</t>
    </rPh>
    <rPh sb="16" eb="18">
      <t>コウチク</t>
    </rPh>
    <rPh sb="19" eb="20">
      <t>ヨウ</t>
    </rPh>
    <rPh sb="22" eb="24">
      <t>ケイヒ</t>
    </rPh>
    <phoneticPr fontId="2"/>
  </si>
  <si>
    <t>XXXXの設計</t>
    <rPh sb="5" eb="7">
      <t>セッケイ</t>
    </rPh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</si>
  <si>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</si>
  <si>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(5) その他共通経費</t>
    <rPh sb="6" eb="7">
      <t>タ</t>
    </rPh>
    <rPh sb="7" eb="9">
      <t>キョウツウ</t>
    </rPh>
    <rPh sb="9" eb="11">
      <t>ケイヒ</t>
    </rPh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</si>
  <si>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</si>
  <si>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</si>
  <si>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設備備品費</t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</si>
  <si>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</si>
  <si>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</si>
  <si>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人件費</t>
    <phoneticPr fontId="2"/>
  </si>
  <si>
    <t>7.1%=</t>
    <phoneticPr fontId="2"/>
  </si>
  <si>
    <t>健保等級〇</t>
    <rPh sb="0" eb="2">
      <t>ケンポ</t>
    </rPh>
    <rPh sb="2" eb="4">
      <t>トウキュウ</t>
    </rPh>
    <phoneticPr fontId="2"/>
  </si>
  <si>
    <t>　</t>
    <phoneticPr fontId="2"/>
  </si>
  <si>
    <t>シニアマネージャー</t>
    <phoneticPr fontId="2"/>
  </si>
  <si>
    <t>細目</t>
    <rPh sb="0" eb="2">
      <t>サイモク</t>
    </rPh>
    <phoneticPr fontId="2"/>
  </si>
  <si>
    <t>担当</t>
    <rPh sb="0" eb="2">
      <t>タントウ</t>
    </rPh>
    <phoneticPr fontId="2"/>
  </si>
  <si>
    <t>主任</t>
    <rPh sb="0" eb="2">
      <t>シュニン</t>
    </rPh>
    <phoneticPr fontId="2"/>
  </si>
  <si>
    <t>別紙１</t>
    <rPh sb="0" eb="2">
      <t>ベッシ</t>
    </rPh>
    <phoneticPr fontId="2"/>
  </si>
  <si>
    <t>[支援地域を記載]</t>
    <rPh sb="1" eb="3">
      <t>シエン</t>
    </rPh>
    <rPh sb="3" eb="5">
      <t>チイキ</t>
    </rPh>
    <rPh sb="6" eb="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</si>
</sst>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5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8" fillId="0" borderId="1" xfId="2" quotePrefix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Fill="1" applyBorder="1" applyAlignment="1">
      <alignment horizontal="left" vertical="center"/>
    </xf>
    <xf numFmtId="0" fontId="8" fillId="0" borderId="19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Fill="1" applyAlignment="1"/>
    <xf numFmtId="0" fontId="8" fillId="0" borderId="0" xfId="2" applyFont="1" applyFill="1" applyAlignment="1">
      <alignment horizontal="right"/>
    </xf>
    <xf numFmtId="0" fontId="8" fillId="0" borderId="0" xfId="2" applyFont="1" applyFill="1" applyAlignment="1"/>
    <xf numFmtId="38" fontId="8" fillId="0" borderId="0" xfId="1" applyFont="1" applyFill="1" applyAlignment="1"/>
    <xf numFmtId="180" fontId="8" fillId="0" borderId="0" xfId="2" applyNumberFormat="1" applyFont="1" applyFill="1" applyAlignment="1"/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top" wrapText="1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Fill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Fill="1" applyBorder="1" applyAlignment="1">
      <alignment horizontal="left" vertical="center"/>
    </xf>
    <xf numFmtId="0" fontId="10" fillId="0" borderId="19" xfId="2" applyFont="1" applyFill="1" applyBorder="1" applyAlignment="1">
      <alignment vertical="center" wrapText="1"/>
    </xf>
    <xf numFmtId="0" fontId="10" fillId="0" borderId="20" xfId="2" applyFont="1" applyFill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・外注費以外は一式計上は認めない。通信システムその他設備機器（自動運転車両含む）についても、設備・機器別、および、費目別に記載すること。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="85" zoomScaleNormal="85" zoomScaleSheetLayoutView="70" zoomScalePageLayoutView="55" workbookViewId="0">
      <selection activeCell="E60" sqref="E60"/>
    </sheetView>
  </sheetViews>
  <sheetFormatPr defaultColWidth="9" defaultRowHeight="23.1" customHeight="1" x14ac:dyDescent="0.2"/>
  <cols>
    <col min="1" max="1" width="3.109375" style="6" customWidth="1"/>
    <col min="2" max="2" width="5" style="53" customWidth="1"/>
    <col min="3" max="4" width="27.44140625" style="56" customWidth="1"/>
    <col min="5" max="5" width="32" style="56" customWidth="1"/>
    <col min="6" max="6" width="20.21875" style="56" customWidth="1"/>
    <col min="7" max="7" width="16.88671875" style="57" customWidth="1"/>
    <col min="8" max="8" width="2.5546875" style="57" customWidth="1"/>
    <col min="9" max="9" width="17.109375" style="57" customWidth="1"/>
    <col min="10" max="10" width="13.88671875" style="57" customWidth="1"/>
    <col min="11" max="11" width="13.5546875" style="6" customWidth="1"/>
    <col min="12" max="12" width="2" style="6" customWidth="1"/>
    <col min="13" max="13" width="17.44140625" style="7" customWidth="1"/>
    <col min="14" max="14" width="13" style="6" customWidth="1"/>
    <col min="15" max="15" width="21.44140625" style="6" customWidth="1"/>
    <col min="16" max="16384" width="9" style="6"/>
  </cols>
  <sheetData>
    <row r="1" spans="1:14" ht="23.1" customHeight="1" x14ac:dyDescent="0.2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57</v>
      </c>
    </row>
    <row r="2" spans="1:14" ht="23.1" customHeight="1" x14ac:dyDescent="0.2">
      <c r="A2" s="1"/>
      <c r="B2" s="2"/>
      <c r="C2" s="61" t="s">
        <v>58</v>
      </c>
      <c r="D2" s="3"/>
      <c r="E2" s="3"/>
      <c r="F2" s="3"/>
      <c r="G2" s="4"/>
      <c r="H2" s="4"/>
      <c r="I2" s="4"/>
      <c r="J2" s="4"/>
      <c r="K2" s="62"/>
    </row>
    <row r="3" spans="1:14" ht="23.1" customHeight="1" x14ac:dyDescent="0.2">
      <c r="A3" s="1"/>
      <c r="B3" s="2"/>
      <c r="C3" s="3"/>
      <c r="D3" s="3"/>
      <c r="E3" s="3"/>
      <c r="F3" s="3"/>
      <c r="G3" s="4"/>
      <c r="H3" s="4"/>
      <c r="I3" s="4"/>
      <c r="J3" s="4"/>
      <c r="K3" s="63"/>
    </row>
    <row r="4" spans="1:14" ht="22.5" customHeight="1" x14ac:dyDescent="0.2">
      <c r="A4" s="1"/>
      <c r="B4" s="126" t="s">
        <v>21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1:14" ht="22.5" customHeight="1" x14ac:dyDescent="0.2">
      <c r="A5" s="1"/>
      <c r="B5" s="64"/>
      <c r="C5" s="65"/>
      <c r="D5" s="65"/>
      <c r="E5" s="65"/>
      <c r="F5" s="65"/>
      <c r="G5" s="66"/>
      <c r="H5" s="66"/>
      <c r="I5" s="66"/>
      <c r="J5" s="66"/>
      <c r="K5" s="67" t="s">
        <v>0</v>
      </c>
    </row>
    <row r="6" spans="1:14" ht="22.5" customHeight="1" thickBot="1" x14ac:dyDescent="0.25">
      <c r="A6" s="1"/>
      <c r="B6" s="127" t="s">
        <v>4</v>
      </c>
      <c r="C6" s="128"/>
      <c r="D6" s="68" t="s">
        <v>5</v>
      </c>
      <c r="E6" s="69" t="s">
        <v>13</v>
      </c>
      <c r="F6" s="70" t="s">
        <v>54</v>
      </c>
      <c r="G6" s="129"/>
      <c r="H6" s="129"/>
      <c r="I6" s="129"/>
      <c r="J6" s="129"/>
      <c r="K6" s="128"/>
    </row>
    <row r="7" spans="1:14" ht="19.5" customHeight="1" thickTop="1" x14ac:dyDescent="0.2">
      <c r="A7" s="1"/>
      <c r="B7" s="88" t="s">
        <v>7</v>
      </c>
      <c r="C7" s="89"/>
      <c r="D7" s="90"/>
      <c r="E7" s="12" t="s">
        <v>32</v>
      </c>
      <c r="F7" s="120"/>
      <c r="G7" s="72"/>
      <c r="H7" s="91"/>
      <c r="I7" s="91"/>
      <c r="J7" s="91"/>
      <c r="K7" s="92">
        <f>K8+K21+K38+K59+K64</f>
        <v>17921500</v>
      </c>
      <c r="M7" s="8"/>
      <c r="N7" s="9"/>
    </row>
    <row r="8" spans="1:14" ht="19.5" customHeight="1" x14ac:dyDescent="0.2">
      <c r="A8" s="1"/>
      <c r="B8" s="58" t="s">
        <v>37</v>
      </c>
      <c r="C8" s="74"/>
      <c r="D8" s="75"/>
      <c r="E8" s="12" t="s">
        <v>32</v>
      </c>
      <c r="F8" s="120"/>
      <c r="G8" s="76"/>
      <c r="H8" s="16"/>
      <c r="I8" s="16"/>
      <c r="J8" s="16"/>
      <c r="K8" s="26">
        <f>SUM(J9:J20)</f>
        <v>121500</v>
      </c>
      <c r="M8" s="8"/>
      <c r="N8" s="9"/>
    </row>
    <row r="9" spans="1:14" ht="19.5" customHeight="1" x14ac:dyDescent="0.2">
      <c r="A9" s="1"/>
      <c r="B9" s="77" t="s">
        <v>8</v>
      </c>
      <c r="C9" s="130"/>
      <c r="D9" s="11" t="s">
        <v>44</v>
      </c>
      <c r="E9" s="12" t="s">
        <v>19</v>
      </c>
      <c r="F9" s="120" t="s">
        <v>51</v>
      </c>
      <c r="G9" s="13" t="s">
        <v>24</v>
      </c>
      <c r="H9" s="14" t="s">
        <v>2</v>
      </c>
      <c r="I9" s="15">
        <v>3000</v>
      </c>
      <c r="J9" s="16">
        <f>20*I9</f>
        <v>60000</v>
      </c>
      <c r="K9" s="26"/>
    </row>
    <row r="10" spans="1:14" ht="19.5" customHeight="1" x14ac:dyDescent="0.2">
      <c r="A10" s="1"/>
      <c r="B10" s="77"/>
      <c r="C10" s="130"/>
      <c r="D10" s="11" t="s">
        <v>44</v>
      </c>
      <c r="E10" s="12" t="s">
        <v>19</v>
      </c>
      <c r="F10" s="120" t="s">
        <v>53</v>
      </c>
      <c r="G10" s="13" t="s">
        <v>36</v>
      </c>
      <c r="H10" s="14" t="s">
        <v>2</v>
      </c>
      <c r="I10" s="15">
        <v>2500</v>
      </c>
      <c r="J10" s="16">
        <f>1*15*I10</f>
        <v>37500</v>
      </c>
      <c r="K10" s="26"/>
    </row>
    <row r="11" spans="1:14" ht="19.5" customHeight="1" x14ac:dyDescent="0.2">
      <c r="A11" s="1"/>
      <c r="B11" s="77"/>
      <c r="C11" s="130"/>
      <c r="D11" s="11"/>
      <c r="E11" s="12" t="s">
        <v>32</v>
      </c>
      <c r="F11" s="120"/>
      <c r="G11" s="13"/>
      <c r="H11" s="14"/>
      <c r="I11" s="15"/>
      <c r="J11" s="16"/>
      <c r="K11" s="26"/>
    </row>
    <row r="12" spans="1:14" ht="19.5" customHeight="1" x14ac:dyDescent="0.2">
      <c r="A12" s="1"/>
      <c r="B12" s="77"/>
      <c r="C12" s="130"/>
      <c r="D12" s="78"/>
      <c r="E12" s="12" t="s">
        <v>32</v>
      </c>
      <c r="F12" s="120"/>
      <c r="G12" s="79"/>
      <c r="H12" s="93"/>
      <c r="I12" s="93"/>
      <c r="J12" s="93"/>
      <c r="K12" s="26"/>
    </row>
    <row r="13" spans="1:14" ht="19.5" customHeight="1" x14ac:dyDescent="0.2">
      <c r="A13" s="1"/>
      <c r="B13" s="77" t="s">
        <v>9</v>
      </c>
      <c r="C13" s="130"/>
      <c r="D13" s="11" t="s">
        <v>45</v>
      </c>
      <c r="E13" s="12" t="s">
        <v>19</v>
      </c>
      <c r="F13" s="120" t="s">
        <v>55</v>
      </c>
      <c r="G13" s="13" t="s">
        <v>24</v>
      </c>
      <c r="H13" s="14" t="s">
        <v>2</v>
      </c>
      <c r="I13" s="15">
        <v>3000</v>
      </c>
      <c r="J13" s="16">
        <v>24000</v>
      </c>
      <c r="K13" s="26"/>
    </row>
    <row r="14" spans="1:14" ht="19.5" customHeight="1" x14ac:dyDescent="0.2">
      <c r="A14" s="1"/>
      <c r="B14" s="77"/>
      <c r="C14" s="130"/>
      <c r="D14" s="11"/>
      <c r="E14" s="12" t="s">
        <v>32</v>
      </c>
      <c r="F14" s="120"/>
      <c r="G14" s="13"/>
      <c r="H14" s="14"/>
      <c r="I14" s="15"/>
      <c r="J14" s="16"/>
      <c r="K14" s="26"/>
    </row>
    <row r="15" spans="1:14" ht="19.5" customHeight="1" x14ac:dyDescent="0.2">
      <c r="A15" s="1"/>
      <c r="B15" s="77"/>
      <c r="C15" s="130"/>
      <c r="D15" s="11"/>
      <c r="E15" s="12" t="s">
        <v>32</v>
      </c>
      <c r="F15" s="120"/>
      <c r="G15" s="13"/>
      <c r="H15" s="14"/>
      <c r="I15" s="15"/>
      <c r="J15" s="16"/>
      <c r="K15" s="26"/>
    </row>
    <row r="16" spans="1:14" ht="19.5" customHeight="1" x14ac:dyDescent="0.2">
      <c r="A16" s="1"/>
      <c r="B16" s="77"/>
      <c r="C16" s="130"/>
      <c r="D16" s="11"/>
      <c r="E16" s="12" t="s">
        <v>32</v>
      </c>
      <c r="F16" s="120"/>
      <c r="G16" s="13"/>
      <c r="H16" s="14"/>
      <c r="I16" s="15"/>
      <c r="J16" s="16"/>
      <c r="K16" s="26"/>
    </row>
    <row r="17" spans="1:14" ht="19.5" customHeight="1" x14ac:dyDescent="0.2">
      <c r="A17" s="1"/>
      <c r="B17" s="80" t="s">
        <v>10</v>
      </c>
      <c r="C17" s="131"/>
      <c r="D17" s="81"/>
      <c r="E17" s="12" t="s">
        <v>32</v>
      </c>
      <c r="F17" s="120"/>
      <c r="G17" s="82"/>
      <c r="H17" s="83"/>
      <c r="I17" s="84"/>
      <c r="J17" s="73"/>
      <c r="K17" s="85"/>
    </row>
    <row r="18" spans="1:14" ht="19.5" customHeight="1" x14ac:dyDescent="0.2">
      <c r="A18" s="1"/>
      <c r="B18" s="86"/>
      <c r="C18" s="131"/>
      <c r="D18" s="81"/>
      <c r="E18" s="12" t="s">
        <v>32</v>
      </c>
      <c r="F18" s="120"/>
      <c r="G18" s="82"/>
      <c r="H18" s="83"/>
      <c r="I18" s="84"/>
      <c r="J18" s="73"/>
      <c r="K18" s="85"/>
    </row>
    <row r="19" spans="1:14" ht="19.5" customHeight="1" x14ac:dyDescent="0.2">
      <c r="A19" s="1"/>
      <c r="B19" s="86"/>
      <c r="C19" s="131"/>
      <c r="D19" s="71"/>
      <c r="E19" s="12" t="s">
        <v>32</v>
      </c>
      <c r="F19" s="120"/>
      <c r="G19" s="82"/>
      <c r="H19" s="83"/>
      <c r="I19" s="84"/>
      <c r="J19" s="73"/>
      <c r="K19" s="85"/>
    </row>
    <row r="20" spans="1:14" ht="19.5" customHeight="1" x14ac:dyDescent="0.2">
      <c r="A20" s="1"/>
      <c r="B20" s="94"/>
      <c r="C20" s="132"/>
      <c r="D20" s="95"/>
      <c r="E20" s="108" t="s">
        <v>32</v>
      </c>
      <c r="F20" s="121"/>
      <c r="G20" s="96"/>
      <c r="H20" s="97"/>
      <c r="I20" s="98"/>
      <c r="J20" s="99"/>
      <c r="K20" s="100"/>
    </row>
    <row r="21" spans="1:14" ht="19.5" customHeight="1" x14ac:dyDescent="0.2">
      <c r="A21" s="1"/>
      <c r="B21" s="101" t="s">
        <v>38</v>
      </c>
      <c r="C21" s="102"/>
      <c r="D21" s="103"/>
      <c r="E21" s="12" t="s">
        <v>32</v>
      </c>
      <c r="F21" s="120"/>
      <c r="G21" s="104"/>
      <c r="H21" s="105"/>
      <c r="I21" s="105"/>
      <c r="J21" s="105"/>
      <c r="K21" s="106">
        <f>SUM(J22:J37)</f>
        <v>8900000</v>
      </c>
      <c r="M21" s="8"/>
      <c r="N21" s="9"/>
    </row>
    <row r="22" spans="1:14" ht="19.5" customHeight="1" x14ac:dyDescent="0.2">
      <c r="A22" s="1"/>
      <c r="B22" s="77" t="s">
        <v>8</v>
      </c>
      <c r="C22" s="130" t="s">
        <v>23</v>
      </c>
      <c r="D22" s="11" t="s">
        <v>41</v>
      </c>
      <c r="E22" s="12" t="s">
        <v>19</v>
      </c>
      <c r="F22" s="120" t="s">
        <v>56</v>
      </c>
      <c r="G22" s="13" t="s">
        <v>6</v>
      </c>
      <c r="H22" s="14" t="s">
        <v>2</v>
      </c>
      <c r="I22" s="15">
        <v>3000</v>
      </c>
      <c r="J22" s="16">
        <f>2*100*I22</f>
        <v>600000</v>
      </c>
      <c r="K22" s="26"/>
    </row>
    <row r="23" spans="1:14" ht="19.5" customHeight="1" x14ac:dyDescent="0.2">
      <c r="A23" s="1"/>
      <c r="B23" s="77"/>
      <c r="C23" s="130"/>
      <c r="D23" s="11" t="s">
        <v>16</v>
      </c>
      <c r="E23" s="12" t="s">
        <v>30</v>
      </c>
      <c r="F23" s="120"/>
      <c r="G23" s="13" t="s">
        <v>18</v>
      </c>
      <c r="H23" s="14" t="s">
        <v>2</v>
      </c>
      <c r="I23" s="15">
        <v>600000</v>
      </c>
      <c r="J23" s="16">
        <f>1*3*I23</f>
        <v>1800000</v>
      </c>
      <c r="K23" s="26"/>
    </row>
    <row r="24" spans="1:14" ht="19.5" customHeight="1" x14ac:dyDescent="0.2">
      <c r="A24" s="1"/>
      <c r="B24" s="77"/>
      <c r="C24" s="130"/>
      <c r="D24" s="11" t="s">
        <v>15</v>
      </c>
      <c r="E24" s="12" t="s">
        <v>46</v>
      </c>
      <c r="F24" s="120"/>
      <c r="G24" s="13" t="s">
        <v>17</v>
      </c>
      <c r="H24" s="14" t="s">
        <v>2</v>
      </c>
      <c r="I24" s="15">
        <v>1000000</v>
      </c>
      <c r="J24" s="16">
        <f>2*I24</f>
        <v>2000000</v>
      </c>
      <c r="K24" s="26"/>
    </row>
    <row r="25" spans="1:14" ht="19.5" customHeight="1" x14ac:dyDescent="0.2">
      <c r="A25" s="1"/>
      <c r="B25" s="77"/>
      <c r="C25" s="130"/>
      <c r="D25" s="11" t="s">
        <v>14</v>
      </c>
      <c r="E25" s="12" t="s">
        <v>30</v>
      </c>
      <c r="F25" s="120"/>
      <c r="G25" s="13" t="s">
        <v>12</v>
      </c>
      <c r="H25" s="14" t="s">
        <v>2</v>
      </c>
      <c r="I25" s="15">
        <v>10000</v>
      </c>
      <c r="J25" s="16">
        <f>5*90*I25</f>
        <v>4500000</v>
      </c>
      <c r="K25" s="26"/>
    </row>
    <row r="26" spans="1:14" ht="19.5" customHeight="1" x14ac:dyDescent="0.2">
      <c r="B26" s="10" t="s">
        <v>9</v>
      </c>
      <c r="C26" s="125"/>
      <c r="D26" s="11"/>
      <c r="E26" s="12" t="s">
        <v>32</v>
      </c>
      <c r="F26" s="120"/>
      <c r="G26" s="13"/>
      <c r="H26" s="14"/>
      <c r="I26" s="15"/>
      <c r="J26" s="16"/>
      <c r="K26" s="17"/>
    </row>
    <row r="27" spans="1:14" ht="19.5" customHeight="1" x14ac:dyDescent="0.2">
      <c r="B27" s="10"/>
      <c r="C27" s="125"/>
      <c r="D27" s="18"/>
      <c r="E27" s="12" t="s">
        <v>32</v>
      </c>
      <c r="F27" s="120"/>
      <c r="G27" s="19"/>
      <c r="H27" s="20"/>
      <c r="I27" s="21"/>
      <c r="J27" s="22"/>
      <c r="K27" s="17"/>
    </row>
    <row r="28" spans="1:14" ht="19.5" customHeight="1" x14ac:dyDescent="0.2">
      <c r="B28" s="10"/>
      <c r="C28" s="125"/>
      <c r="D28" s="18"/>
      <c r="E28" s="12" t="s">
        <v>32</v>
      </c>
      <c r="F28" s="120"/>
      <c r="G28" s="19"/>
      <c r="H28" s="20"/>
      <c r="I28" s="21"/>
      <c r="J28" s="22"/>
      <c r="K28" s="17"/>
    </row>
    <row r="29" spans="1:14" ht="19.5" customHeight="1" x14ac:dyDescent="0.2">
      <c r="B29" s="10"/>
      <c r="C29" s="125"/>
      <c r="D29" s="18"/>
      <c r="E29" s="12" t="s">
        <v>32</v>
      </c>
      <c r="F29" s="120"/>
      <c r="G29" s="19"/>
      <c r="H29" s="20"/>
      <c r="I29" s="21"/>
      <c r="J29" s="22"/>
      <c r="K29" s="17"/>
    </row>
    <row r="30" spans="1:14" ht="19.5" customHeight="1" x14ac:dyDescent="0.2">
      <c r="B30" s="10" t="s">
        <v>10</v>
      </c>
      <c r="C30" s="125"/>
      <c r="D30" s="11"/>
      <c r="E30" s="12" t="s">
        <v>32</v>
      </c>
      <c r="F30" s="120"/>
      <c r="G30" s="13"/>
      <c r="H30" s="14"/>
      <c r="I30" s="15"/>
      <c r="J30" s="16"/>
      <c r="K30" s="17"/>
    </row>
    <row r="31" spans="1:14" ht="19.5" customHeight="1" x14ac:dyDescent="0.2">
      <c r="B31" s="10"/>
      <c r="C31" s="125"/>
      <c r="D31" s="18"/>
      <c r="E31" s="12" t="s">
        <v>32</v>
      </c>
      <c r="F31" s="120"/>
      <c r="G31" s="19"/>
      <c r="H31" s="20"/>
      <c r="I31" s="21"/>
      <c r="J31" s="22"/>
      <c r="K31" s="17"/>
    </row>
    <row r="32" spans="1:14" ht="19.5" customHeight="1" x14ac:dyDescent="0.2">
      <c r="B32" s="10"/>
      <c r="C32" s="125"/>
      <c r="D32" s="18"/>
      <c r="E32" s="12" t="s">
        <v>32</v>
      </c>
      <c r="F32" s="120"/>
      <c r="G32" s="19"/>
      <c r="H32" s="20"/>
      <c r="I32" s="21"/>
      <c r="J32" s="22"/>
      <c r="K32" s="17"/>
    </row>
    <row r="33" spans="2:14" ht="19.5" customHeight="1" x14ac:dyDescent="0.2">
      <c r="B33" s="10"/>
      <c r="C33" s="125"/>
      <c r="D33" s="18"/>
      <c r="E33" s="12" t="s">
        <v>32</v>
      </c>
      <c r="F33" s="120"/>
      <c r="G33" s="19"/>
      <c r="H33" s="20"/>
      <c r="I33" s="21"/>
      <c r="J33" s="22"/>
      <c r="K33" s="17"/>
    </row>
    <row r="34" spans="2:14" ht="19.5" customHeight="1" x14ac:dyDescent="0.2">
      <c r="B34" s="10" t="s">
        <v>11</v>
      </c>
      <c r="C34" s="125"/>
      <c r="D34" s="11"/>
      <c r="E34" s="12" t="s">
        <v>32</v>
      </c>
      <c r="F34" s="120"/>
      <c r="G34" s="13"/>
      <c r="H34" s="14"/>
      <c r="I34" s="15"/>
      <c r="J34" s="16"/>
      <c r="K34" s="17"/>
    </row>
    <row r="35" spans="2:14" ht="19.5" customHeight="1" x14ac:dyDescent="0.2">
      <c r="B35" s="10"/>
      <c r="C35" s="125"/>
      <c r="D35" s="18"/>
      <c r="E35" s="12" t="s">
        <v>32</v>
      </c>
      <c r="F35" s="120"/>
      <c r="G35" s="19"/>
      <c r="H35" s="20"/>
      <c r="I35" s="21"/>
      <c r="J35" s="22"/>
      <c r="K35" s="17"/>
    </row>
    <row r="36" spans="2:14" ht="19.5" customHeight="1" x14ac:dyDescent="0.2">
      <c r="B36" s="10"/>
      <c r="C36" s="125"/>
      <c r="D36" s="18"/>
      <c r="E36" s="12" t="s">
        <v>32</v>
      </c>
      <c r="F36" s="120"/>
      <c r="G36" s="19"/>
      <c r="H36" s="20"/>
      <c r="I36" s="21"/>
      <c r="J36" s="22"/>
      <c r="K36" s="17"/>
    </row>
    <row r="37" spans="2:14" ht="19.5" customHeight="1" x14ac:dyDescent="0.2">
      <c r="B37" s="107"/>
      <c r="C37" s="133"/>
      <c r="D37" s="87"/>
      <c r="E37" s="108" t="s">
        <v>32</v>
      </c>
      <c r="F37" s="121"/>
      <c r="G37" s="109"/>
      <c r="H37" s="110"/>
      <c r="I37" s="111"/>
      <c r="J37" s="45"/>
      <c r="K37" s="112"/>
    </row>
    <row r="38" spans="2:14" ht="19.5" customHeight="1" x14ac:dyDescent="0.2">
      <c r="B38" s="101" t="s">
        <v>39</v>
      </c>
      <c r="C38" s="35"/>
      <c r="D38" s="36"/>
      <c r="E38" s="12" t="s">
        <v>32</v>
      </c>
      <c r="F38" s="120"/>
      <c r="G38" s="37"/>
      <c r="H38" s="38"/>
      <c r="I38" s="38"/>
      <c r="J38" s="38"/>
      <c r="K38" s="106"/>
      <c r="M38" s="8"/>
      <c r="N38" s="9"/>
    </row>
    <row r="39" spans="2:14" ht="19.5" customHeight="1" x14ac:dyDescent="0.2">
      <c r="B39" s="10" t="s">
        <v>8</v>
      </c>
      <c r="C39" s="125"/>
      <c r="D39" s="11"/>
      <c r="E39" s="12" t="s">
        <v>32</v>
      </c>
      <c r="F39" s="120"/>
      <c r="G39" s="13"/>
      <c r="H39" s="14"/>
      <c r="I39" s="15"/>
      <c r="J39" s="16"/>
      <c r="K39" s="17"/>
    </row>
    <row r="40" spans="2:14" ht="19.5" customHeight="1" x14ac:dyDescent="0.2">
      <c r="B40" s="10"/>
      <c r="C40" s="125"/>
      <c r="D40" s="18"/>
      <c r="E40" s="12" t="s">
        <v>32</v>
      </c>
      <c r="F40" s="120"/>
      <c r="G40" s="19"/>
      <c r="H40" s="20"/>
      <c r="I40" s="21"/>
      <c r="J40" s="22"/>
      <c r="K40" s="17"/>
    </row>
    <row r="41" spans="2:14" ht="19.5" customHeight="1" x14ac:dyDescent="0.2">
      <c r="B41" s="10"/>
      <c r="C41" s="125"/>
      <c r="D41" s="18"/>
      <c r="E41" s="12" t="s">
        <v>32</v>
      </c>
      <c r="F41" s="120"/>
      <c r="G41" s="19"/>
      <c r="H41" s="20"/>
      <c r="I41" s="21"/>
      <c r="J41" s="22"/>
      <c r="K41" s="17"/>
    </row>
    <row r="42" spans="2:14" ht="19.5" customHeight="1" x14ac:dyDescent="0.2">
      <c r="B42" s="10"/>
      <c r="C42" s="125"/>
      <c r="D42" s="18"/>
      <c r="E42" s="12" t="s">
        <v>32</v>
      </c>
      <c r="F42" s="120"/>
      <c r="G42" s="19"/>
      <c r="H42" s="20"/>
      <c r="I42" s="27"/>
      <c r="J42" s="22"/>
      <c r="K42" s="17"/>
    </row>
    <row r="43" spans="2:14" ht="19.5" customHeight="1" x14ac:dyDescent="0.2">
      <c r="B43" s="10" t="s">
        <v>9</v>
      </c>
      <c r="C43" s="125"/>
      <c r="D43" s="11"/>
      <c r="E43" s="12" t="s">
        <v>32</v>
      </c>
      <c r="F43" s="120"/>
      <c r="G43" s="13"/>
      <c r="H43" s="14"/>
      <c r="I43" s="15"/>
      <c r="J43" s="16"/>
      <c r="K43" s="17"/>
    </row>
    <row r="44" spans="2:14" ht="19.5" customHeight="1" x14ac:dyDescent="0.2">
      <c r="B44" s="10"/>
      <c r="C44" s="125"/>
      <c r="D44" s="18"/>
      <c r="E44" s="12" t="s">
        <v>32</v>
      </c>
      <c r="F44" s="120"/>
      <c r="G44" s="19"/>
      <c r="H44" s="20"/>
      <c r="I44" s="21"/>
      <c r="J44" s="22"/>
      <c r="K44" s="17"/>
    </row>
    <row r="45" spans="2:14" ht="19.5" customHeight="1" x14ac:dyDescent="0.2">
      <c r="B45" s="10"/>
      <c r="C45" s="125"/>
      <c r="D45" s="18"/>
      <c r="E45" s="12" t="s">
        <v>32</v>
      </c>
      <c r="F45" s="120"/>
      <c r="G45" s="19"/>
      <c r="H45" s="20"/>
      <c r="I45" s="21"/>
      <c r="J45" s="22"/>
      <c r="K45" s="17"/>
    </row>
    <row r="46" spans="2:14" ht="19.5" customHeight="1" x14ac:dyDescent="0.2">
      <c r="B46" s="10"/>
      <c r="C46" s="125"/>
      <c r="D46" s="18"/>
      <c r="E46" s="12" t="s">
        <v>32</v>
      </c>
      <c r="F46" s="120"/>
      <c r="G46" s="19"/>
      <c r="H46" s="20"/>
      <c r="I46" s="21"/>
      <c r="J46" s="22"/>
      <c r="K46" s="17"/>
    </row>
    <row r="47" spans="2:14" ht="19.5" customHeight="1" x14ac:dyDescent="0.2">
      <c r="B47" s="10" t="s">
        <v>10</v>
      </c>
      <c r="C47" s="125"/>
      <c r="D47" s="11"/>
      <c r="E47" s="12" t="s">
        <v>32</v>
      </c>
      <c r="F47" s="120"/>
      <c r="G47" s="13"/>
      <c r="H47" s="14"/>
      <c r="I47" s="15"/>
      <c r="J47" s="16"/>
      <c r="K47" s="17"/>
    </row>
    <row r="48" spans="2:14" ht="19.5" customHeight="1" x14ac:dyDescent="0.2">
      <c r="B48" s="10"/>
      <c r="C48" s="125"/>
      <c r="D48" s="18"/>
      <c r="E48" s="12" t="s">
        <v>32</v>
      </c>
      <c r="F48" s="120"/>
      <c r="G48" s="19"/>
      <c r="H48" s="20"/>
      <c r="I48" s="21"/>
      <c r="J48" s="22"/>
      <c r="K48" s="17"/>
    </row>
    <row r="49" spans="2:14" ht="19.5" customHeight="1" x14ac:dyDescent="0.2">
      <c r="B49" s="10"/>
      <c r="C49" s="125"/>
      <c r="D49" s="18"/>
      <c r="E49" s="12" t="s">
        <v>32</v>
      </c>
      <c r="F49" s="120"/>
      <c r="G49" s="19"/>
      <c r="H49" s="20"/>
      <c r="I49" s="21"/>
      <c r="J49" s="22"/>
      <c r="K49" s="17"/>
    </row>
    <row r="50" spans="2:14" ht="19.5" customHeight="1" x14ac:dyDescent="0.2">
      <c r="B50" s="10"/>
      <c r="C50" s="125"/>
      <c r="D50" s="18"/>
      <c r="E50" s="12" t="s">
        <v>32</v>
      </c>
      <c r="F50" s="120"/>
      <c r="G50" s="19"/>
      <c r="H50" s="20"/>
      <c r="I50" s="21"/>
      <c r="J50" s="22"/>
      <c r="K50" s="17"/>
    </row>
    <row r="51" spans="2:14" ht="19.5" customHeight="1" x14ac:dyDescent="0.2">
      <c r="B51" s="10" t="s">
        <v>11</v>
      </c>
      <c r="C51" s="125"/>
      <c r="D51" s="11"/>
      <c r="E51" s="12" t="s">
        <v>32</v>
      </c>
      <c r="F51" s="120"/>
      <c r="G51" s="13"/>
      <c r="H51" s="14"/>
      <c r="I51" s="15"/>
      <c r="J51" s="16"/>
      <c r="K51" s="17"/>
    </row>
    <row r="52" spans="2:14" ht="19.5" customHeight="1" x14ac:dyDescent="0.2">
      <c r="B52" s="10"/>
      <c r="C52" s="125"/>
      <c r="D52" s="18"/>
      <c r="E52" s="12" t="s">
        <v>32</v>
      </c>
      <c r="F52" s="120"/>
      <c r="G52" s="19"/>
      <c r="H52" s="20"/>
      <c r="I52" s="21"/>
      <c r="J52" s="22"/>
      <c r="K52" s="17"/>
    </row>
    <row r="53" spans="2:14" ht="19.5" customHeight="1" x14ac:dyDescent="0.2">
      <c r="B53" s="10"/>
      <c r="C53" s="125"/>
      <c r="D53" s="18"/>
      <c r="E53" s="12" t="s">
        <v>32</v>
      </c>
      <c r="F53" s="120"/>
      <c r="G53" s="19"/>
      <c r="H53" s="20"/>
      <c r="I53" s="21"/>
      <c r="J53" s="22"/>
      <c r="K53" s="17"/>
    </row>
    <row r="54" spans="2:14" ht="19.5" customHeight="1" x14ac:dyDescent="0.2">
      <c r="B54" s="10"/>
      <c r="C54" s="125"/>
      <c r="D54" s="18"/>
      <c r="E54" s="12" t="s">
        <v>52</v>
      </c>
      <c r="F54" s="120"/>
      <c r="G54" s="19"/>
      <c r="H54" s="20"/>
      <c r="I54" s="21"/>
      <c r="J54" s="22"/>
      <c r="K54" s="17"/>
    </row>
    <row r="55" spans="2:14" ht="19.5" customHeight="1" x14ac:dyDescent="0.2">
      <c r="B55" s="10" t="s">
        <v>20</v>
      </c>
      <c r="C55" s="125"/>
      <c r="D55" s="11"/>
      <c r="E55" s="12" t="s">
        <v>32</v>
      </c>
      <c r="F55" s="120"/>
      <c r="G55" s="13"/>
      <c r="H55" s="14"/>
      <c r="I55" s="15"/>
      <c r="J55" s="16"/>
      <c r="K55" s="17"/>
    </row>
    <row r="56" spans="2:14" ht="19.5" customHeight="1" x14ac:dyDescent="0.2">
      <c r="B56" s="10"/>
      <c r="C56" s="125"/>
      <c r="D56" s="18"/>
      <c r="E56" s="12" t="s">
        <v>32</v>
      </c>
      <c r="F56" s="120"/>
      <c r="G56" s="19"/>
      <c r="H56" s="20"/>
      <c r="I56" s="21"/>
      <c r="J56" s="22"/>
      <c r="K56" s="17"/>
    </row>
    <row r="57" spans="2:14" ht="19.5" customHeight="1" x14ac:dyDescent="0.2">
      <c r="B57" s="10"/>
      <c r="C57" s="125"/>
      <c r="D57" s="18"/>
      <c r="E57" s="12" t="s">
        <v>32</v>
      </c>
      <c r="F57" s="120"/>
      <c r="G57" s="19"/>
      <c r="H57" s="20"/>
      <c r="I57" s="21"/>
      <c r="J57" s="22"/>
      <c r="K57" s="17"/>
    </row>
    <row r="58" spans="2:14" ht="19.5" customHeight="1" x14ac:dyDescent="0.2">
      <c r="B58" s="107"/>
      <c r="C58" s="133"/>
      <c r="D58" s="87"/>
      <c r="E58" s="108" t="s">
        <v>32</v>
      </c>
      <c r="F58" s="121"/>
      <c r="G58" s="109"/>
      <c r="H58" s="110"/>
      <c r="I58" s="111"/>
      <c r="J58" s="45"/>
      <c r="K58" s="112"/>
    </row>
    <row r="59" spans="2:14" ht="19.5" customHeight="1" x14ac:dyDescent="0.2">
      <c r="B59" s="101" t="s">
        <v>40</v>
      </c>
      <c r="C59" s="35"/>
      <c r="D59" s="36"/>
      <c r="E59" s="12" t="s">
        <v>32</v>
      </c>
      <c r="F59" s="120"/>
      <c r="G59" s="37"/>
      <c r="H59" s="38"/>
      <c r="I59" s="38"/>
      <c r="J59" s="38"/>
      <c r="K59" s="106">
        <f>SUM(J60:J63)</f>
        <v>8900000</v>
      </c>
      <c r="M59" s="8"/>
      <c r="N59" s="9"/>
    </row>
    <row r="60" spans="2:14" ht="19.5" customHeight="1" x14ac:dyDescent="0.2">
      <c r="B60" s="10" t="s">
        <v>8</v>
      </c>
      <c r="C60" s="130" t="s">
        <v>42</v>
      </c>
      <c r="D60" s="11" t="s">
        <v>41</v>
      </c>
      <c r="E60" s="12" t="s">
        <v>49</v>
      </c>
      <c r="F60" s="120" t="s">
        <v>51</v>
      </c>
      <c r="G60" s="13" t="s">
        <v>6</v>
      </c>
      <c r="H60" s="14" t="s">
        <v>2</v>
      </c>
      <c r="I60" s="15">
        <v>3000</v>
      </c>
      <c r="J60" s="16">
        <f>2*100*I60</f>
        <v>600000</v>
      </c>
      <c r="K60" s="17"/>
    </row>
    <row r="61" spans="2:14" ht="19.5" customHeight="1" x14ac:dyDescent="0.2">
      <c r="B61" s="10"/>
      <c r="C61" s="130"/>
      <c r="D61" s="11" t="s">
        <v>16</v>
      </c>
      <c r="E61" s="12" t="s">
        <v>30</v>
      </c>
      <c r="F61" s="120"/>
      <c r="G61" s="13" t="s">
        <v>18</v>
      </c>
      <c r="H61" s="14" t="s">
        <v>2</v>
      </c>
      <c r="I61" s="15">
        <v>600000</v>
      </c>
      <c r="J61" s="16">
        <f>1*3*I61</f>
        <v>1800000</v>
      </c>
      <c r="K61" s="17"/>
    </row>
    <row r="62" spans="2:14" ht="19.5" customHeight="1" x14ac:dyDescent="0.2">
      <c r="B62" s="10"/>
      <c r="C62" s="130"/>
      <c r="D62" s="11" t="s">
        <v>15</v>
      </c>
      <c r="E62" s="12" t="s">
        <v>46</v>
      </c>
      <c r="F62" s="120"/>
      <c r="G62" s="13" t="s">
        <v>17</v>
      </c>
      <c r="H62" s="14" t="s">
        <v>2</v>
      </c>
      <c r="I62" s="15">
        <v>1000000</v>
      </c>
      <c r="J62" s="16">
        <f>2*I62</f>
        <v>2000000</v>
      </c>
      <c r="K62" s="17"/>
    </row>
    <row r="63" spans="2:14" ht="19.5" customHeight="1" x14ac:dyDescent="0.2">
      <c r="B63" s="107"/>
      <c r="C63" s="134"/>
      <c r="D63" s="114" t="s">
        <v>14</v>
      </c>
      <c r="E63" s="108" t="s">
        <v>30</v>
      </c>
      <c r="F63" s="121"/>
      <c r="G63" s="115" t="s">
        <v>12</v>
      </c>
      <c r="H63" s="116" t="s">
        <v>2</v>
      </c>
      <c r="I63" s="117">
        <v>10000</v>
      </c>
      <c r="J63" s="118">
        <f>5*90*I63</f>
        <v>4500000</v>
      </c>
      <c r="K63" s="112"/>
    </row>
    <row r="64" spans="2:14" ht="19.5" customHeight="1" x14ac:dyDescent="0.2">
      <c r="B64" s="58" t="s">
        <v>43</v>
      </c>
      <c r="C64" s="23"/>
      <c r="D64" s="24"/>
      <c r="E64" s="12" t="s">
        <v>32</v>
      </c>
      <c r="F64" s="120"/>
      <c r="G64" s="25"/>
      <c r="H64" s="22"/>
      <c r="I64" s="22"/>
      <c r="J64" s="22"/>
      <c r="K64" s="26"/>
      <c r="M64" s="8"/>
      <c r="N64" s="9"/>
    </row>
    <row r="65" spans="2:13" ht="19.5" customHeight="1" x14ac:dyDescent="0.2">
      <c r="B65" s="10" t="s">
        <v>8</v>
      </c>
      <c r="C65" s="125"/>
      <c r="D65" s="11"/>
      <c r="E65" s="12" t="s">
        <v>32</v>
      </c>
      <c r="F65" s="120"/>
      <c r="G65" s="13"/>
      <c r="H65" s="14"/>
      <c r="I65" s="15"/>
      <c r="J65" s="16"/>
      <c r="K65" s="17"/>
    </row>
    <row r="66" spans="2:13" ht="19.5" customHeight="1" x14ac:dyDescent="0.2">
      <c r="B66" s="10"/>
      <c r="C66" s="125"/>
      <c r="D66" s="18"/>
      <c r="E66" s="12" t="s">
        <v>32</v>
      </c>
      <c r="F66" s="120"/>
      <c r="G66" s="19"/>
      <c r="H66" s="20"/>
      <c r="I66" s="21"/>
      <c r="J66" s="22"/>
      <c r="K66" s="17"/>
    </row>
    <row r="67" spans="2:13" ht="19.5" customHeight="1" x14ac:dyDescent="0.2">
      <c r="B67" s="10"/>
      <c r="C67" s="125"/>
      <c r="D67" s="18"/>
      <c r="E67" s="12" t="s">
        <v>32</v>
      </c>
      <c r="F67" s="120"/>
      <c r="G67" s="19"/>
      <c r="H67" s="20"/>
      <c r="I67" s="21"/>
      <c r="J67" s="22"/>
      <c r="K67" s="17"/>
    </row>
    <row r="68" spans="2:13" ht="19.5" customHeight="1" x14ac:dyDescent="0.2">
      <c r="B68" s="10"/>
      <c r="C68" s="125"/>
      <c r="D68" s="18"/>
      <c r="E68" s="12" t="s">
        <v>32</v>
      </c>
      <c r="F68" s="120"/>
      <c r="G68" s="19"/>
      <c r="H68" s="20"/>
      <c r="I68" s="27"/>
      <c r="J68" s="22"/>
      <c r="K68" s="17"/>
    </row>
    <row r="69" spans="2:13" ht="19.5" customHeight="1" x14ac:dyDescent="0.2">
      <c r="B69" s="28" t="s">
        <v>34</v>
      </c>
      <c r="C69" s="29"/>
      <c r="D69" s="30"/>
      <c r="E69" s="30" t="s">
        <v>32</v>
      </c>
      <c r="F69" s="122"/>
      <c r="G69" s="59">
        <f>K7</f>
        <v>17921500</v>
      </c>
      <c r="H69" s="60" t="s">
        <v>33</v>
      </c>
      <c r="I69" s="113" t="s">
        <v>50</v>
      </c>
      <c r="J69" s="60">
        <f>G69*0.071</f>
        <v>1272426.5</v>
      </c>
      <c r="K69" s="31">
        <f>J69</f>
        <v>1272426.5</v>
      </c>
    </row>
    <row r="70" spans="2:13" ht="19.5" customHeight="1" x14ac:dyDescent="0.2">
      <c r="B70" s="32" t="s">
        <v>25</v>
      </c>
      <c r="C70" s="23"/>
      <c r="D70" s="24"/>
      <c r="E70" s="12" t="s">
        <v>32</v>
      </c>
      <c r="F70" s="120"/>
      <c r="G70" s="13"/>
      <c r="H70" s="14"/>
      <c r="I70" s="15"/>
      <c r="J70" s="16"/>
      <c r="K70" s="33">
        <v>2400000</v>
      </c>
    </row>
    <row r="71" spans="2:13" ht="19.5" customHeight="1" x14ac:dyDescent="0.2">
      <c r="B71" s="32" t="s">
        <v>27</v>
      </c>
      <c r="C71" s="23"/>
      <c r="D71" s="75" t="s">
        <v>31</v>
      </c>
      <c r="E71" s="119" t="s">
        <v>47</v>
      </c>
      <c r="F71" s="123"/>
      <c r="G71" s="13" t="s">
        <v>48</v>
      </c>
      <c r="H71" s="16" t="s">
        <v>33</v>
      </c>
      <c r="I71" s="15">
        <v>2400000</v>
      </c>
      <c r="J71" s="16">
        <f>I71</f>
        <v>2400000</v>
      </c>
      <c r="K71" s="33"/>
    </row>
    <row r="72" spans="2:13" ht="19.5" customHeight="1" x14ac:dyDescent="0.2">
      <c r="B72" s="32" t="s">
        <v>28</v>
      </c>
      <c r="C72" s="23"/>
      <c r="D72" s="24"/>
      <c r="E72" s="12" t="s">
        <v>32</v>
      </c>
      <c r="F72" s="120"/>
      <c r="G72" s="25"/>
      <c r="H72" s="22"/>
      <c r="I72" s="22"/>
      <c r="J72" s="22"/>
      <c r="K72" s="33"/>
    </row>
    <row r="73" spans="2:13" ht="19.5" customHeight="1" x14ac:dyDescent="0.2">
      <c r="B73" s="32" t="s">
        <v>29</v>
      </c>
      <c r="C73" s="23"/>
      <c r="D73" s="24"/>
      <c r="E73" s="87" t="s">
        <v>32</v>
      </c>
      <c r="F73" s="87"/>
      <c r="G73" s="25"/>
      <c r="H73" s="22"/>
      <c r="I73" s="22"/>
      <c r="J73" s="22"/>
      <c r="K73" s="33"/>
    </row>
    <row r="74" spans="2:13" ht="19.5" customHeight="1" x14ac:dyDescent="0.2">
      <c r="B74" s="34" t="s">
        <v>26</v>
      </c>
      <c r="C74" s="35"/>
      <c r="D74" s="36"/>
      <c r="E74" s="12" t="s">
        <v>32</v>
      </c>
      <c r="F74" s="120"/>
      <c r="G74" s="37" t="s">
        <v>35</v>
      </c>
      <c r="H74" s="38"/>
      <c r="I74" s="38"/>
      <c r="J74" s="39" t="s">
        <v>22</v>
      </c>
      <c r="K74" s="40">
        <f>K7+K69</f>
        <v>19193926.5</v>
      </c>
    </row>
    <row r="75" spans="2:13" ht="19.5" customHeight="1" x14ac:dyDescent="0.2">
      <c r="B75" s="41"/>
      <c r="C75" s="42"/>
      <c r="D75" s="43"/>
      <c r="E75" s="43" t="s">
        <v>32</v>
      </c>
      <c r="F75" s="124"/>
      <c r="G75" s="44"/>
      <c r="H75" s="45"/>
      <c r="I75" s="45" t="s">
        <v>3</v>
      </c>
      <c r="J75" s="46" t="s">
        <v>1</v>
      </c>
      <c r="K75" s="47">
        <f>INT(K74*1.1)</f>
        <v>21113319</v>
      </c>
    </row>
    <row r="76" spans="2:13" s="48" customFormat="1" ht="17.25" customHeight="1" x14ac:dyDescent="0.2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 x14ac:dyDescent="0.2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399999999999999" customHeight="1" x14ac:dyDescent="0.2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399999999999999" customHeight="1" x14ac:dyDescent="0.2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399999999999999" customHeight="1" x14ac:dyDescent="0.2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399999999999999" customHeight="1" x14ac:dyDescent="0.2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7:C50"/>
    <mergeCell ref="C51:C54"/>
    <mergeCell ref="C55:C58"/>
    <mergeCell ref="C60:C63"/>
    <mergeCell ref="C65:C68"/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2024-03-05T01:51:22Z</dcterms:modified>
</cp:coreProperties>
</file>